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Lorrie\Email\Documents\BUDGET 2025\"/>
    </mc:Choice>
  </mc:AlternateContent>
  <xr:revisionPtr revIDLastSave="0" documentId="14_{0A38B903-5989-4558-BE54-E07C6339A8B9}" xr6:coauthVersionLast="47" xr6:coauthVersionMax="47" xr10:uidLastSave="{00000000-0000-0000-0000-000000000000}"/>
  <bookViews>
    <workbookView xWindow="2940" yWindow="2940" windowWidth="21600" windowHeight="11385" xr2:uid="{1534F064-8B93-40E9-9FDE-8C0F85A6A77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273" i="1"/>
  <c r="C262" i="1"/>
  <c r="C257" i="1"/>
  <c r="C277" i="1" s="1"/>
  <c r="C253" i="1"/>
  <c r="C252" i="1"/>
  <c r="C238" i="1"/>
  <c r="C210" i="1"/>
  <c r="C239" i="1" s="1"/>
  <c r="C191" i="1"/>
  <c r="C196" i="1" s="1"/>
  <c r="C184" i="1"/>
  <c r="C170" i="1"/>
  <c r="C153" i="1"/>
  <c r="C147" i="1"/>
  <c r="C155" i="1" s="1"/>
  <c r="C136" i="1"/>
  <c r="C129" i="1"/>
  <c r="C104" i="1"/>
  <c r="C100" i="1"/>
  <c r="C95" i="1"/>
  <c r="C79" i="1"/>
  <c r="C39" i="1"/>
  <c r="C5" i="1"/>
  <c r="C156" i="1" l="1"/>
  <c r="C197" i="1"/>
  <c r="C278" i="1"/>
  <c r="C280" i="1" s="1"/>
  <c r="C2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Roth</author>
  </authors>
  <commentList>
    <comment ref="B33" authorId="0" shapeId="0" xr:uid="{223EEB6B-C339-45D9-9093-5F94B5815C3A}">
      <text>
        <r>
          <rPr>
            <b/>
            <sz val="9"/>
            <color indexed="81"/>
            <rFont val="Tahoma"/>
            <family val="2"/>
          </rPr>
          <t>Kim Roth: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<sst xmlns="http://schemas.openxmlformats.org/spreadsheetml/2006/main" count="453" uniqueCount="404">
  <si>
    <t>2024-2025</t>
  </si>
  <si>
    <t>Assessed Value</t>
  </si>
  <si>
    <t>Taxable Value</t>
  </si>
  <si>
    <t>Tax Rate per 1000=$</t>
  </si>
  <si>
    <t>Rate $ +/-</t>
  </si>
  <si>
    <t xml:space="preserve">Increase/decrease from last </t>
  </si>
  <si>
    <t>Increase</t>
  </si>
  <si>
    <t>year per $1000</t>
  </si>
  <si>
    <t xml:space="preserve"> </t>
  </si>
  <si>
    <t>REVENUE</t>
  </si>
  <si>
    <t>A1001.000</t>
  </si>
  <si>
    <t>Real Property Tax</t>
  </si>
  <si>
    <t>A1090.000</t>
  </si>
  <si>
    <t>Int/Penalty-Prop Tax</t>
  </si>
  <si>
    <t>A1120.000</t>
  </si>
  <si>
    <t>County Sales Tax</t>
  </si>
  <si>
    <t>A1130.000</t>
  </si>
  <si>
    <t>Utilities Tax</t>
  </si>
  <si>
    <t>A1170.000</t>
  </si>
  <si>
    <t>Franchises</t>
  </si>
  <si>
    <t>A1190.000</t>
  </si>
  <si>
    <t>Int/Penalty-non prop tax</t>
  </si>
  <si>
    <t>A1230.000</t>
  </si>
  <si>
    <t>Treasurer Fees</t>
  </si>
  <si>
    <t>A1255.000</t>
  </si>
  <si>
    <t>Clerk Fees</t>
  </si>
  <si>
    <t>A1289.000</t>
  </si>
  <si>
    <t>Other Govt Income</t>
  </si>
  <si>
    <t>A1560.000</t>
  </si>
  <si>
    <t>Safety Inspection</t>
  </si>
  <si>
    <t>A1589.000</t>
  </si>
  <si>
    <t>Public Safety Income</t>
  </si>
  <si>
    <t>A1603.000</t>
  </si>
  <si>
    <t>Reg of Vital Stats</t>
  </si>
  <si>
    <t>A2089.000</t>
  </si>
  <si>
    <t>Oth Gen Govt Dept Income</t>
  </si>
  <si>
    <t>A2110.000</t>
  </si>
  <si>
    <t>Zoning Fees</t>
  </si>
  <si>
    <t>A2130.000</t>
  </si>
  <si>
    <t>Refuse/Garbage charges</t>
  </si>
  <si>
    <t>A2189.000</t>
  </si>
  <si>
    <t>Sidewalks</t>
  </si>
  <si>
    <t>A2260.000</t>
  </si>
  <si>
    <t>Police Services</t>
  </si>
  <si>
    <t>A2401.000</t>
  </si>
  <si>
    <t>Interest Earnings</t>
  </si>
  <si>
    <t>A2530.000</t>
  </si>
  <si>
    <t>Games of Chance</t>
  </si>
  <si>
    <t>A2555.000</t>
  </si>
  <si>
    <t>Building Permits</t>
  </si>
  <si>
    <t>A2610.000</t>
  </si>
  <si>
    <t>Fines/Forfeitures</t>
  </si>
  <si>
    <t>A2665.000</t>
  </si>
  <si>
    <t>Sales of Equipment</t>
  </si>
  <si>
    <t>A2680.000</t>
  </si>
  <si>
    <t>Insurance Recovery</t>
  </si>
  <si>
    <t>A2770.000</t>
  </si>
  <si>
    <t>Miscellaneous Revenues</t>
  </si>
  <si>
    <t>A3001.000</t>
  </si>
  <si>
    <t>State Aid per Capita</t>
  </si>
  <si>
    <t>A3005.000</t>
  </si>
  <si>
    <t>Mortgage Tax</t>
  </si>
  <si>
    <t>A3089.000</t>
  </si>
  <si>
    <t>Other Govt Aid</t>
  </si>
  <si>
    <t>A3501.000</t>
  </si>
  <si>
    <t>Consolidated Highway Aid</t>
  </si>
  <si>
    <t>A3820.000</t>
  </si>
  <si>
    <t>Park Rental</t>
  </si>
  <si>
    <t>TOTAL REVENUE</t>
  </si>
  <si>
    <t>EXPENSES</t>
  </si>
  <si>
    <t>A1010.100</t>
  </si>
  <si>
    <t>Bd of Trustees-Personnel</t>
  </si>
  <si>
    <t>A1010.400</t>
  </si>
  <si>
    <t>Bd of Trustees-Contractual</t>
  </si>
  <si>
    <t>A1110.100</t>
  </si>
  <si>
    <t>Justice-Personnel</t>
  </si>
  <si>
    <t>A1110.400</t>
  </si>
  <si>
    <t>Justice-Contractual</t>
  </si>
  <si>
    <t>A1110.426</t>
  </si>
  <si>
    <t>Justice-Office Sup</t>
  </si>
  <si>
    <t>A1110.460</t>
  </si>
  <si>
    <t>Justice-Postage</t>
  </si>
  <si>
    <t>A1210.100</t>
  </si>
  <si>
    <t>Mayor-Personnel</t>
  </si>
  <si>
    <t>A1210.400</t>
  </si>
  <si>
    <t>Mayor-Contractual</t>
  </si>
  <si>
    <t>A1325.100</t>
  </si>
  <si>
    <t>ClerkTreas-Personnel</t>
  </si>
  <si>
    <t>A1325.200</t>
  </si>
  <si>
    <t>ClerkTreas-Equipment</t>
  </si>
  <si>
    <t>A1325.400</t>
  </si>
  <si>
    <t>ClerkTreas-Contractual</t>
  </si>
  <si>
    <t>A1325.426</t>
  </si>
  <si>
    <t>ClerkTreas-Office</t>
  </si>
  <si>
    <t>A1325.430</t>
  </si>
  <si>
    <t>ClerkTreas-Phone</t>
  </si>
  <si>
    <t>A1325.460</t>
  </si>
  <si>
    <t>ClerkTreas-Postage</t>
  </si>
  <si>
    <t>A1325.480</t>
  </si>
  <si>
    <t>ClerkTreas-Advertising</t>
  </si>
  <si>
    <t>A1325.490</t>
  </si>
  <si>
    <t>Clerk Treas-Contracts</t>
  </si>
  <si>
    <t>A1364.000</t>
  </si>
  <si>
    <t>Exp on Prop acq for Taxes</t>
  </si>
  <si>
    <t>A1410.100</t>
  </si>
  <si>
    <t>DepClerk-Personnel</t>
  </si>
  <si>
    <t>A1420.100</t>
  </si>
  <si>
    <t>Law/Attorney-Personnel</t>
  </si>
  <si>
    <t>A1420.400</t>
  </si>
  <si>
    <t>Law/Attorney-Contractual</t>
  </si>
  <si>
    <t>A1450.400</t>
  </si>
  <si>
    <t>Elections-Contractual</t>
  </si>
  <si>
    <t>A1620.100</t>
  </si>
  <si>
    <t>Bldg-Personnel</t>
  </si>
  <si>
    <t>A1620.200</t>
  </si>
  <si>
    <t>Bldg-Equipment</t>
  </si>
  <si>
    <t>A1620.400</t>
  </si>
  <si>
    <t>Bldg-Contractual</t>
  </si>
  <si>
    <t>A1620.410</t>
  </si>
  <si>
    <t>Bldg-Electric</t>
  </si>
  <si>
    <t>A1620.420</t>
  </si>
  <si>
    <t>Bldg-Heat</t>
  </si>
  <si>
    <t>A1620.427</t>
  </si>
  <si>
    <t>Bldg-Maint/Supplies</t>
  </si>
  <si>
    <t>A1910.400</t>
  </si>
  <si>
    <t>Unallocated Insurance</t>
  </si>
  <si>
    <t>A1920.400</t>
  </si>
  <si>
    <t>Municipal Association Dues</t>
  </si>
  <si>
    <t>A1930.400</t>
  </si>
  <si>
    <t>Judgements &amp; Claims</t>
  </si>
  <si>
    <t>A1950.000</t>
  </si>
  <si>
    <t>Taxes &amp; Assessments on Property</t>
  </si>
  <si>
    <t>sub-total</t>
  </si>
  <si>
    <t>A3120.100</t>
  </si>
  <si>
    <t>Police-Personnel</t>
  </si>
  <si>
    <t>A3120.200</t>
  </si>
  <si>
    <t>Police-Equipment</t>
  </si>
  <si>
    <t>A3120.400</t>
  </si>
  <si>
    <t>Police-Contractual</t>
  </si>
  <si>
    <t>A3120.411</t>
  </si>
  <si>
    <t>Police-Motor Vehicle R&amp;M</t>
  </si>
  <si>
    <t>A3120.412</t>
  </si>
  <si>
    <t>Gas &amp; Oil</t>
  </si>
  <si>
    <t>A3120.415</t>
  </si>
  <si>
    <t>Radio Repair</t>
  </si>
  <si>
    <t>A3120.423</t>
  </si>
  <si>
    <t>Uniforms</t>
  </si>
  <si>
    <t>A3120.424</t>
  </si>
  <si>
    <t>Uniform Cleaning</t>
  </si>
  <si>
    <t>A3120.425</t>
  </si>
  <si>
    <t>Ammo</t>
  </si>
  <si>
    <t>A3120.426</t>
  </si>
  <si>
    <t>Police-Office Supplies</t>
  </si>
  <si>
    <t>A3120.428</t>
  </si>
  <si>
    <t>Educational Supplies</t>
  </si>
  <si>
    <t>A3120.430</t>
  </si>
  <si>
    <t>Telephone</t>
  </si>
  <si>
    <t>A3120.490</t>
  </si>
  <si>
    <t>Police Contracts</t>
  </si>
  <si>
    <t>A9950.900</t>
  </si>
  <si>
    <t>Reserves</t>
  </si>
  <si>
    <t>A3620.100</t>
  </si>
  <si>
    <t>Bldg/Zoning-Personnel</t>
  </si>
  <si>
    <t>A3620.400</t>
  </si>
  <si>
    <t>Bldg/Zoning-Contractual</t>
  </si>
  <si>
    <t>A5010.100</t>
  </si>
  <si>
    <t>Streets-Admin Service</t>
  </si>
  <si>
    <t>A5020.000</t>
  </si>
  <si>
    <t>Engineer</t>
  </si>
  <si>
    <t>A5110.100</t>
  </si>
  <si>
    <t>Streets-Personnel</t>
  </si>
  <si>
    <t>A5110.200</t>
  </si>
  <si>
    <t>Sts-Equipment</t>
  </si>
  <si>
    <t>A5110.400</t>
  </si>
  <si>
    <t>Sts-Contractual</t>
  </si>
  <si>
    <t>A5110.411</t>
  </si>
  <si>
    <t>Sts-Motor Veh R&amp;M</t>
  </si>
  <si>
    <t>A5110.412</t>
  </si>
  <si>
    <t>Sts-Gas &amp; Oil</t>
  </si>
  <si>
    <t>A5110.414</t>
  </si>
  <si>
    <t>Sts-Maintenance</t>
  </si>
  <si>
    <t>A5110.419</t>
  </si>
  <si>
    <t>Equipment Rental</t>
  </si>
  <si>
    <t>A5110.420</t>
  </si>
  <si>
    <t>Curbing</t>
  </si>
  <si>
    <t>A5132.400</t>
  </si>
  <si>
    <t>Building Maint</t>
  </si>
  <si>
    <t>A5132.410</t>
  </si>
  <si>
    <t>Garage Bldg-Electric</t>
  </si>
  <si>
    <t>A5132.420</t>
  </si>
  <si>
    <t>Garage Bldg-Heat</t>
  </si>
  <si>
    <t>A5142.100</t>
  </si>
  <si>
    <t>Snow Removal-Personnel</t>
  </si>
  <si>
    <t>A5142.400</t>
  </si>
  <si>
    <t>Snow-Contractual</t>
  </si>
  <si>
    <t>A5182.410</t>
  </si>
  <si>
    <t>Street Light-Contractual</t>
  </si>
  <si>
    <t>A5410.000</t>
  </si>
  <si>
    <t>A7110.100</t>
  </si>
  <si>
    <t>Parks-Personnel</t>
  </si>
  <si>
    <t>A7550.400</t>
  </si>
  <si>
    <t>Celebrations-Contractual</t>
  </si>
  <si>
    <t>A8140.100</t>
  </si>
  <si>
    <t>Storm Sewers-Personnel</t>
  </si>
  <si>
    <t>A8140.400</t>
  </si>
  <si>
    <t>Storm Sewers-Contractual</t>
  </si>
  <si>
    <t>A8160.400</t>
  </si>
  <si>
    <t>Refuse Collection-Contractual</t>
  </si>
  <si>
    <t>A8170.100</t>
  </si>
  <si>
    <t>Street Clean-Personnel</t>
  </si>
  <si>
    <t>A8510.000</t>
  </si>
  <si>
    <t>Community Beautification</t>
  </si>
  <si>
    <t>A8560.400</t>
  </si>
  <si>
    <t>Trees Contractual</t>
  </si>
  <si>
    <t>A8010.400</t>
  </si>
  <si>
    <t>Zoning Contractual</t>
  </si>
  <si>
    <t>A8010.100</t>
  </si>
  <si>
    <t>ZBA Services</t>
  </si>
  <si>
    <t>A8020.100</t>
  </si>
  <si>
    <t>Planning Board Services</t>
  </si>
  <si>
    <t>A8025.400</t>
  </si>
  <si>
    <t>Planning Board Contractual</t>
  </si>
  <si>
    <t>A9010.800</t>
  </si>
  <si>
    <t>State Retirement</t>
  </si>
  <si>
    <t>A9015.800</t>
  </si>
  <si>
    <t>Fire &amp; Police Retirement</t>
  </si>
  <si>
    <t>A9030.800</t>
  </si>
  <si>
    <t>Social Security</t>
  </si>
  <si>
    <t>A9035.800</t>
  </si>
  <si>
    <t>Medicare</t>
  </si>
  <si>
    <t>A9040.800</t>
  </si>
  <si>
    <t>Workers Comp</t>
  </si>
  <si>
    <t>A9055.800</t>
  </si>
  <si>
    <t>Disability Ins</t>
  </si>
  <si>
    <t>A9060.800</t>
  </si>
  <si>
    <t>Health Insurance</t>
  </si>
  <si>
    <t>A9050.800</t>
  </si>
  <si>
    <t>Unemployment Insurance</t>
  </si>
  <si>
    <t>A9901.900</t>
  </si>
  <si>
    <t>Transfer to Library</t>
  </si>
  <si>
    <t>A9901.910</t>
  </si>
  <si>
    <t>Transfer to Debt</t>
  </si>
  <si>
    <t>Transfer-Capital Project</t>
  </si>
  <si>
    <t>Total General Expenses</t>
  </si>
  <si>
    <t>Fund Balance</t>
  </si>
  <si>
    <t>Net General</t>
  </si>
  <si>
    <t>WATER FUND</t>
  </si>
  <si>
    <t>Revenue</t>
  </si>
  <si>
    <t>F2140.000</t>
  </si>
  <si>
    <t>Metered Water Sales</t>
  </si>
  <si>
    <t>F2142.000</t>
  </si>
  <si>
    <t>Unmetered Water Sales</t>
  </si>
  <si>
    <t>F2148.000</t>
  </si>
  <si>
    <t xml:space="preserve">Int/Penalty-Water </t>
  </si>
  <si>
    <t>F2378.000</t>
  </si>
  <si>
    <t>Town Districts</t>
  </si>
  <si>
    <t>F2401.000</t>
  </si>
  <si>
    <t>F2665.000</t>
  </si>
  <si>
    <t>Sale of Equipment</t>
  </si>
  <si>
    <t>F2770.000</t>
  </si>
  <si>
    <t>Misc Revenues</t>
  </si>
  <si>
    <t>Total Revenue</t>
  </si>
  <si>
    <t>Expenses</t>
  </si>
  <si>
    <t>F1440.400</t>
  </si>
  <si>
    <t>Engineers-Contractual</t>
  </si>
  <si>
    <t>F8310.100</t>
  </si>
  <si>
    <t>Admin-Personnel</t>
  </si>
  <si>
    <t>F8310.200</t>
  </si>
  <si>
    <t>Admin-Equipment</t>
  </si>
  <si>
    <t>F8310.400</t>
  </si>
  <si>
    <t>Contractual</t>
  </si>
  <si>
    <t>F8310.420</t>
  </si>
  <si>
    <t>Heat (Gas)</t>
  </si>
  <si>
    <t>F8310.430</t>
  </si>
  <si>
    <t>Phone</t>
  </si>
  <si>
    <t>F8320.100</t>
  </si>
  <si>
    <t>Water Supply-Personnel</t>
  </si>
  <si>
    <t>F8320.400</t>
  </si>
  <si>
    <t>Source of Supply-Contractual</t>
  </si>
  <si>
    <t>F8320.410</t>
  </si>
  <si>
    <t>Source-Electric</t>
  </si>
  <si>
    <t>F8320.420</t>
  </si>
  <si>
    <t>Source-Phone</t>
  </si>
  <si>
    <t>F8340.200</t>
  </si>
  <si>
    <t>Trans &amp; Dist-Equip</t>
  </si>
  <si>
    <t>F8340.400</t>
  </si>
  <si>
    <t>Trans &amp; Dist-Contractual</t>
  </si>
  <si>
    <t>F8340.421</t>
  </si>
  <si>
    <t>Flouride</t>
  </si>
  <si>
    <t>F8340.422</t>
  </si>
  <si>
    <t>Water Testing</t>
  </si>
  <si>
    <t>F8340.427</t>
  </si>
  <si>
    <t>Maint &amp; Supplies</t>
  </si>
  <si>
    <t>F9010.800</t>
  </si>
  <si>
    <t>F9030.800</t>
  </si>
  <si>
    <t>F9035.800</t>
  </si>
  <si>
    <t>F9040.800</t>
  </si>
  <si>
    <t>F9055.800</t>
  </si>
  <si>
    <t>Disability</t>
  </si>
  <si>
    <t>F9060.800</t>
  </si>
  <si>
    <t>Hospitalization</t>
  </si>
  <si>
    <t>F9950.900</t>
  </si>
  <si>
    <t>Transfer-Capital Fund, B&amp;E</t>
  </si>
  <si>
    <t>Total Expenses</t>
  </si>
  <si>
    <t>Net Water</t>
  </si>
  <si>
    <t>SEWER FUND</t>
  </si>
  <si>
    <t>G2120.000</t>
  </si>
  <si>
    <t>Sewer Rents</t>
  </si>
  <si>
    <t>G2128.000</t>
  </si>
  <si>
    <t>Int/Penalty-Sewer</t>
  </si>
  <si>
    <t>G2374.000</t>
  </si>
  <si>
    <t>Town</t>
  </si>
  <si>
    <t>G2401.000</t>
  </si>
  <si>
    <t>G2665.000</t>
  </si>
  <si>
    <t>G2680.000</t>
  </si>
  <si>
    <t>Insurance Recoveries</t>
  </si>
  <si>
    <t>G2770.000</t>
  </si>
  <si>
    <t>Miscellaneous revenues</t>
  </si>
  <si>
    <t>G1440.000</t>
  </si>
  <si>
    <t>G1420.400</t>
  </si>
  <si>
    <t>Law/Attorney Contractual</t>
  </si>
  <si>
    <t>G8110.100</t>
  </si>
  <si>
    <t>Admin Personnel</t>
  </si>
  <si>
    <t>G8110.200</t>
  </si>
  <si>
    <t>Admin Equip Exp</t>
  </si>
  <si>
    <t>G8110.400</t>
  </si>
  <si>
    <t>G8120.100</t>
  </si>
  <si>
    <t>Sanitary Sewer-Personnel</t>
  </si>
  <si>
    <t>G8120.200</t>
  </si>
  <si>
    <t>Sanitary Sewer Equip</t>
  </si>
  <si>
    <t>G8120.400</t>
  </si>
  <si>
    <t>Sanitary Sewer Contractual</t>
  </si>
  <si>
    <t>G8120.410</t>
  </si>
  <si>
    <t>Sanitary Sewer-Electric</t>
  </si>
  <si>
    <t>G8120.420</t>
  </si>
  <si>
    <t>Sanitary Sewer-Heat</t>
  </si>
  <si>
    <t>G8120.430</t>
  </si>
  <si>
    <t>Sanitary Sewer-Phone</t>
  </si>
  <si>
    <t>G8130.100</t>
  </si>
  <si>
    <t>Sewage Treatment-Personnel</t>
  </si>
  <si>
    <t>G8130.200</t>
  </si>
  <si>
    <t>Sewage Treatment-Equipment</t>
  </si>
  <si>
    <t>G8130.400</t>
  </si>
  <si>
    <t>Sewage Treatment-Disp Contract</t>
  </si>
  <si>
    <t>G8130.410</t>
  </si>
  <si>
    <t>Sewer Processing-Olean</t>
  </si>
  <si>
    <t>G8130.421</t>
  </si>
  <si>
    <t>Bacteria</t>
  </si>
  <si>
    <t>G8130.427</t>
  </si>
  <si>
    <t>G9010.800</t>
  </si>
  <si>
    <t>G9030.800</t>
  </si>
  <si>
    <t>G9035.800</t>
  </si>
  <si>
    <t>G9040.800</t>
  </si>
  <si>
    <t>G9055.800</t>
  </si>
  <si>
    <t>G9060.800</t>
  </si>
  <si>
    <t>G9901.900</t>
  </si>
  <si>
    <t>Transfer to Other Funds</t>
  </si>
  <si>
    <t>Net Sewer</t>
  </si>
  <si>
    <t>Library</t>
  </si>
  <si>
    <t>L2360.000</t>
  </si>
  <si>
    <t>Town Revenue</t>
  </si>
  <si>
    <t>L2370.000</t>
  </si>
  <si>
    <t>Library System Aid</t>
  </si>
  <si>
    <t>L2401.000</t>
  </si>
  <si>
    <t>Interest &amp; Earnings</t>
  </si>
  <si>
    <t>L2670.000</t>
  </si>
  <si>
    <t>Book Sale</t>
  </si>
  <si>
    <t>L2680.000</t>
  </si>
  <si>
    <t>L2705.000</t>
  </si>
  <si>
    <t>Gift/Donations</t>
  </si>
  <si>
    <t>L2716.000</t>
  </si>
  <si>
    <t>Memorials</t>
  </si>
  <si>
    <t>L2760.000</t>
  </si>
  <si>
    <t>Grants(Bullet Fund)(Cash Gr)</t>
  </si>
  <si>
    <t>L2770.000</t>
  </si>
  <si>
    <t>Fines/Fees/Copies</t>
  </si>
  <si>
    <t>L5031.000</t>
  </si>
  <si>
    <t>Transfer from other</t>
  </si>
  <si>
    <t>L2710.000</t>
  </si>
  <si>
    <t>Investment</t>
  </si>
  <si>
    <t>L7410.100</t>
  </si>
  <si>
    <t>Personnel</t>
  </si>
  <si>
    <t>L7410.200</t>
  </si>
  <si>
    <t>Equipment</t>
  </si>
  <si>
    <t>L7410.400</t>
  </si>
  <si>
    <t>L7410.410</t>
  </si>
  <si>
    <t>Electric</t>
  </si>
  <si>
    <t>L7410.420</t>
  </si>
  <si>
    <t>Gas (Heat)</t>
  </si>
  <si>
    <t>L7410.430</t>
  </si>
  <si>
    <t>Phone/Internet</t>
  </si>
  <si>
    <t>L7410.440</t>
  </si>
  <si>
    <t>Library Books</t>
  </si>
  <si>
    <t>L9010.800</t>
  </si>
  <si>
    <t>NYS Retirement</t>
  </si>
  <si>
    <t>L9030.800</t>
  </si>
  <si>
    <t>L9035.800</t>
  </si>
  <si>
    <t>L9040.800</t>
  </si>
  <si>
    <t>L9055.800</t>
  </si>
  <si>
    <t>Insurance-Bldg</t>
  </si>
  <si>
    <t>Net Library</t>
  </si>
  <si>
    <t>Net</t>
  </si>
  <si>
    <t>**some revenues/expenses have not been recorded</t>
  </si>
  <si>
    <t>PROPOSED/REVISED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</si>
</sst>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&quot;$&quot;* #,##0.000000_);_(&quot;$&quot;* \(#,##0.000000\);_(&quot;$&quot;* &quot;-&quot;??_);_(@_)"/>
    <numFmt numFmtId="166" formatCode="0.0000%"/>
    <numFmt numFmtId="167" formatCode="_(&quot;$&quot;* #,##0.00000_);_(&quot;$&quot;* \(#,##0.00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4" fontId="2" fillId="0" borderId="0" xfId="0" applyNumberFormat="1" applyFont="1"/>
    <xf numFmtId="4" fontId="3" fillId="0" borderId="0" xfId="0" applyNumberFormat="1" applyFont="1"/>
    <xf numFmtId="44" fontId="4" fillId="0" borderId="0" xfId="2" applyFont="1" applyFill="1" applyAlignment="1">
      <alignment horizontal="center"/>
    </xf>
    <xf numFmtId="0" fontId="3" fillId="0" borderId="0" xfId="0" applyFont="1"/>
    <xf numFmtId="164" fontId="3" fillId="0" borderId="0" xfId="1" applyNumberFormat="1" applyFont="1"/>
    <xf numFmtId="44" fontId="3" fillId="0" borderId="0" xfId="2" applyFont="1" applyFill="1"/>
    <xf numFmtId="43" fontId="3" fillId="0" borderId="0" xfId="1" applyFont="1"/>
    <xf numFmtId="165" fontId="3" fillId="0" borderId="0" xfId="2" applyNumberFormat="1" applyFont="1" applyFill="1"/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4" fontId="5" fillId="0" borderId="0" xfId="0" applyNumberFormat="1" applyFont="1"/>
    <xf numFmtId="44" fontId="4" fillId="0" borderId="0" xfId="2" applyFont="1" applyFill="1"/>
    <xf numFmtId="44" fontId="5" fillId="0" borderId="0" xfId="2" applyFont="1" applyFill="1"/>
    <xf numFmtId="0" fontId="5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703DC-161C-41F4-A270-E8140A886A28}">
  <dimension ref="A1:E281"/>
  <sheetViews>
    <sheetView tabSelected="1" workbookViewId="0">
      <selection activeCell="G2" sqref="G2"/>
    </sheetView>
  </sheetViews>
  <sheetFormatPr defaultRowHeight="15" x14ac:dyDescent="0.25"/>
  <cols>
    <col min="1" max="1" width="30.140625" customWidth="1"/>
    <col min="2" max="2" width="31.28515625" bestFit="1" customWidth="1"/>
    <col min="3" max="3" width="15.28515625" bestFit="1" customWidth="1"/>
    <col min="4" max="4" width="3.42578125" customWidth="1"/>
  </cols>
  <sheetData>
    <row r="1" spans="1:5" x14ac:dyDescent="0.25">
      <c r="A1" s="1"/>
      <c r="B1" s="2"/>
      <c r="C1" s="3" t="s">
        <v>0</v>
      </c>
      <c r="D1" s="4"/>
      <c r="E1" s="4"/>
    </row>
    <row r="2" spans="1:5" x14ac:dyDescent="0.25">
      <c r="A2" s="2"/>
      <c r="B2" s="2"/>
      <c r="C2" s="3" t="s">
        <v>403</v>
      </c>
      <c r="D2" s="4"/>
      <c r="E2" s="4"/>
    </row>
    <row r="3" spans="1:5" x14ac:dyDescent="0.25">
      <c r="A3" s="5" t="s">
        <v>1</v>
      </c>
      <c r="B3" s="2"/>
      <c r="C3" s="6">
        <v>91529749</v>
      </c>
      <c r="D3" s="4"/>
      <c r="E3" s="4"/>
    </row>
    <row r="4" spans="1:5" x14ac:dyDescent="0.25">
      <c r="A4" s="5" t="s">
        <v>2</v>
      </c>
      <c r="B4" s="2"/>
      <c r="C4" s="6">
        <v>75666275</v>
      </c>
      <c r="D4" s="4"/>
      <c r="E4" s="4"/>
    </row>
    <row r="5" spans="1:5" x14ac:dyDescent="0.25">
      <c r="A5" s="7" t="s">
        <v>3</v>
      </c>
      <c r="B5" s="2"/>
      <c r="C5" s="8">
        <f>(C9/C4)*1000</f>
        <v>8.1410113025915436</v>
      </c>
      <c r="D5" s="4"/>
      <c r="E5" s="9">
        <v>1.4699E-2</v>
      </c>
    </row>
    <row r="6" spans="1:5" x14ac:dyDescent="0.25">
      <c r="A6" s="2" t="s">
        <v>4</v>
      </c>
      <c r="B6" s="2" t="s">
        <v>5</v>
      </c>
      <c r="C6" s="8">
        <v>8.0213429999999999</v>
      </c>
      <c r="D6" s="4"/>
      <c r="E6" s="10" t="s">
        <v>6</v>
      </c>
    </row>
    <row r="7" spans="1:5" x14ac:dyDescent="0.25">
      <c r="A7" s="2"/>
      <c r="B7" s="2" t="s">
        <v>7</v>
      </c>
      <c r="C7" s="8">
        <f>+C5-C6</f>
        <v>0.11966830259154371</v>
      </c>
      <c r="D7" s="4"/>
      <c r="E7" s="4"/>
    </row>
    <row r="8" spans="1:5" x14ac:dyDescent="0.25">
      <c r="A8" s="11" t="s">
        <v>9</v>
      </c>
      <c r="B8" s="2"/>
      <c r="C8" s="6" t="s">
        <v>8</v>
      </c>
      <c r="D8" s="4"/>
      <c r="E8" s="4"/>
    </row>
    <row r="9" spans="1:5" x14ac:dyDescent="0.25">
      <c r="A9" s="2" t="s">
        <v>10</v>
      </c>
      <c r="B9" s="2" t="s">
        <v>11</v>
      </c>
      <c r="C9" s="6">
        <v>616000</v>
      </c>
      <c r="D9" s="4"/>
      <c r="E9" s="4"/>
    </row>
    <row r="10" spans="1:5" x14ac:dyDescent="0.25">
      <c r="A10" s="2" t="s">
        <v>12</v>
      </c>
      <c r="B10" s="2" t="s">
        <v>13</v>
      </c>
      <c r="C10" s="6">
        <v>4000</v>
      </c>
      <c r="D10" s="4"/>
      <c r="E10" s="4"/>
    </row>
    <row r="11" spans="1:5" x14ac:dyDescent="0.25">
      <c r="A11" s="2" t="s">
        <v>14</v>
      </c>
      <c r="B11" s="2" t="s">
        <v>15</v>
      </c>
      <c r="C11" s="6">
        <v>290000</v>
      </c>
      <c r="D11" s="4"/>
      <c r="E11" s="4"/>
    </row>
    <row r="12" spans="1:5" x14ac:dyDescent="0.25">
      <c r="A12" s="2" t="s">
        <v>16</v>
      </c>
      <c r="B12" s="2" t="s">
        <v>17</v>
      </c>
      <c r="C12" s="6">
        <v>8000</v>
      </c>
      <c r="D12" s="4"/>
      <c r="E12" s="4"/>
    </row>
    <row r="13" spans="1:5" x14ac:dyDescent="0.25">
      <c r="A13" s="2" t="s">
        <v>18</v>
      </c>
      <c r="B13" s="2" t="s">
        <v>19</v>
      </c>
      <c r="C13" s="6">
        <v>40000</v>
      </c>
      <c r="D13" s="4"/>
      <c r="E13" s="4"/>
    </row>
    <row r="14" spans="1:5" x14ac:dyDescent="0.25">
      <c r="A14" s="2" t="s">
        <v>20</v>
      </c>
      <c r="B14" s="2" t="s">
        <v>21</v>
      </c>
      <c r="C14" s="6">
        <v>50</v>
      </c>
      <c r="D14" s="4"/>
      <c r="E14" s="4"/>
    </row>
    <row r="15" spans="1:5" x14ac:dyDescent="0.25">
      <c r="A15" s="2" t="s">
        <v>22</v>
      </c>
      <c r="B15" s="2" t="s">
        <v>23</v>
      </c>
      <c r="C15" s="6">
        <v>50</v>
      </c>
      <c r="D15" s="4"/>
      <c r="E15" s="4"/>
    </row>
    <row r="16" spans="1:5" x14ac:dyDescent="0.25">
      <c r="A16" s="2" t="s">
        <v>24</v>
      </c>
      <c r="B16" s="2" t="s">
        <v>25</v>
      </c>
      <c r="C16" s="6">
        <v>12000</v>
      </c>
      <c r="D16" s="4"/>
      <c r="E16" s="4"/>
    </row>
    <row r="17" spans="1:5" x14ac:dyDescent="0.25">
      <c r="A17" s="2" t="s">
        <v>26</v>
      </c>
      <c r="B17" s="2" t="s">
        <v>27</v>
      </c>
      <c r="C17" s="6">
        <v>1200</v>
      </c>
      <c r="D17" s="4"/>
      <c r="E17" s="4"/>
    </row>
    <row r="18" spans="1:5" x14ac:dyDescent="0.25">
      <c r="A18" s="2" t="s">
        <v>28</v>
      </c>
      <c r="B18" s="2" t="s">
        <v>29</v>
      </c>
      <c r="C18" s="6">
        <v>10000</v>
      </c>
      <c r="D18" s="4"/>
      <c r="E18" s="4"/>
    </row>
    <row r="19" spans="1:5" x14ac:dyDescent="0.25">
      <c r="A19" s="2" t="s">
        <v>30</v>
      </c>
      <c r="B19" s="2" t="s">
        <v>31</v>
      </c>
      <c r="C19" s="6"/>
      <c r="D19" s="4"/>
      <c r="E19" s="4"/>
    </row>
    <row r="20" spans="1:5" x14ac:dyDescent="0.25">
      <c r="A20" s="2" t="s">
        <v>32</v>
      </c>
      <c r="B20" s="2" t="s">
        <v>33</v>
      </c>
      <c r="C20" s="6">
        <v>50</v>
      </c>
      <c r="D20" s="4"/>
      <c r="E20" s="4"/>
    </row>
    <row r="21" spans="1:5" x14ac:dyDescent="0.25">
      <c r="A21" s="2" t="s">
        <v>34</v>
      </c>
      <c r="B21" s="2" t="s">
        <v>35</v>
      </c>
      <c r="C21" s="6"/>
      <c r="D21" s="4"/>
      <c r="E21" s="4"/>
    </row>
    <row r="22" spans="1:5" x14ac:dyDescent="0.25">
      <c r="A22" s="2" t="s">
        <v>36</v>
      </c>
      <c r="B22" s="2" t="s">
        <v>37</v>
      </c>
      <c r="C22" s="6">
        <v>1200</v>
      </c>
      <c r="D22" s="4"/>
      <c r="E22" s="4"/>
    </row>
    <row r="23" spans="1:5" x14ac:dyDescent="0.25">
      <c r="A23" s="2" t="s">
        <v>38</v>
      </c>
      <c r="B23" s="2" t="s">
        <v>39</v>
      </c>
      <c r="C23" s="6">
        <v>50000</v>
      </c>
      <c r="D23" s="4"/>
      <c r="E23" s="4"/>
    </row>
    <row r="24" spans="1:5" x14ac:dyDescent="0.25">
      <c r="A24" s="2" t="s">
        <v>40</v>
      </c>
      <c r="B24" s="2" t="s">
        <v>41</v>
      </c>
      <c r="C24" s="6"/>
      <c r="D24" s="4"/>
      <c r="E24" s="4"/>
    </row>
    <row r="25" spans="1:5" x14ac:dyDescent="0.25">
      <c r="A25" s="2" t="s">
        <v>42</v>
      </c>
      <c r="B25" s="2" t="s">
        <v>43</v>
      </c>
      <c r="C25" s="6">
        <v>20000</v>
      </c>
      <c r="D25" s="4" t="s">
        <v>8</v>
      </c>
      <c r="E25" s="4"/>
    </row>
    <row r="26" spans="1:5" x14ac:dyDescent="0.25">
      <c r="A26" s="2" t="s">
        <v>44</v>
      </c>
      <c r="B26" s="2" t="s">
        <v>45</v>
      </c>
      <c r="C26" s="6">
        <v>50</v>
      </c>
      <c r="D26" s="4"/>
      <c r="E26" s="4"/>
    </row>
    <row r="27" spans="1:5" x14ac:dyDescent="0.25">
      <c r="A27" s="2" t="s">
        <v>46</v>
      </c>
      <c r="B27" s="2" t="s">
        <v>47</v>
      </c>
      <c r="C27" s="6">
        <v>50</v>
      </c>
      <c r="D27" s="4"/>
      <c r="E27" s="4"/>
    </row>
    <row r="28" spans="1:5" x14ac:dyDescent="0.25">
      <c r="A28" s="2" t="s">
        <v>48</v>
      </c>
      <c r="B28" s="2" t="s">
        <v>49</v>
      </c>
      <c r="C28" s="6">
        <v>2500</v>
      </c>
      <c r="D28" s="4"/>
      <c r="E28" s="4"/>
    </row>
    <row r="29" spans="1:5" x14ac:dyDescent="0.25">
      <c r="A29" s="2" t="s">
        <v>50</v>
      </c>
      <c r="B29" s="2" t="s">
        <v>51</v>
      </c>
      <c r="C29" s="6">
        <v>53000</v>
      </c>
      <c r="D29" s="4"/>
      <c r="E29" s="4"/>
    </row>
    <row r="30" spans="1:5" x14ac:dyDescent="0.25">
      <c r="A30" s="2" t="s">
        <v>52</v>
      </c>
      <c r="B30" s="2" t="s">
        <v>53</v>
      </c>
      <c r="C30" s="6">
        <v>10000</v>
      </c>
      <c r="D30" s="4"/>
      <c r="E30" s="4"/>
    </row>
    <row r="31" spans="1:5" x14ac:dyDescent="0.25">
      <c r="A31" s="2" t="s">
        <v>54</v>
      </c>
      <c r="B31" s="2" t="s">
        <v>55</v>
      </c>
      <c r="C31" s="6"/>
      <c r="D31" s="4"/>
      <c r="E31" s="4"/>
    </row>
    <row r="32" spans="1:5" x14ac:dyDescent="0.25">
      <c r="A32" s="2" t="s">
        <v>56</v>
      </c>
      <c r="B32" s="2" t="s">
        <v>57</v>
      </c>
      <c r="C32" s="6">
        <v>5500</v>
      </c>
      <c r="D32" s="4"/>
      <c r="E32" s="4"/>
    </row>
    <row r="33" spans="1:5" x14ac:dyDescent="0.25">
      <c r="A33" s="2" t="s">
        <v>58</v>
      </c>
      <c r="B33" s="2" t="s">
        <v>59</v>
      </c>
      <c r="C33" s="6">
        <v>12774</v>
      </c>
      <c r="D33" s="4"/>
      <c r="E33" s="4"/>
    </row>
    <row r="34" spans="1:5" x14ac:dyDescent="0.25">
      <c r="A34" s="2" t="s">
        <v>60</v>
      </c>
      <c r="B34" s="2" t="s">
        <v>61</v>
      </c>
      <c r="C34" s="6">
        <v>11000</v>
      </c>
      <c r="D34" s="4"/>
      <c r="E34" s="4"/>
    </row>
    <row r="35" spans="1:5" x14ac:dyDescent="0.25">
      <c r="A35" s="2" t="s">
        <v>62</v>
      </c>
      <c r="B35" s="2" t="s">
        <v>63</v>
      </c>
      <c r="C35" s="6"/>
      <c r="D35" s="4"/>
      <c r="E35" s="4"/>
    </row>
    <row r="36" spans="1:5" x14ac:dyDescent="0.25">
      <c r="A36" s="2" t="s">
        <v>64</v>
      </c>
      <c r="B36" s="2" t="s">
        <v>65</v>
      </c>
      <c r="C36" s="6">
        <v>77000</v>
      </c>
      <c r="D36" s="4"/>
      <c r="E36" s="4"/>
    </row>
    <row r="37" spans="1:5" x14ac:dyDescent="0.25">
      <c r="A37" s="2" t="s">
        <v>66</v>
      </c>
      <c r="B37" s="2" t="s">
        <v>67</v>
      </c>
      <c r="C37" s="6">
        <v>2500</v>
      </c>
      <c r="D37" s="4"/>
      <c r="E37" s="4"/>
    </row>
    <row r="38" spans="1:5" x14ac:dyDescent="0.25">
      <c r="A38" s="2"/>
      <c r="B38" s="2"/>
      <c r="C38" s="6"/>
      <c r="D38" s="4"/>
      <c r="E38" s="4"/>
    </row>
    <row r="39" spans="1:5" x14ac:dyDescent="0.25">
      <c r="A39" s="11" t="s">
        <v>68</v>
      </c>
      <c r="B39" s="11"/>
      <c r="C39" s="12">
        <f>SUM(C9:C37)</f>
        <v>1226924</v>
      </c>
      <c r="D39" s="4"/>
      <c r="E39" s="4"/>
    </row>
    <row r="40" spans="1:5" x14ac:dyDescent="0.25">
      <c r="A40" s="2"/>
      <c r="B40" s="2"/>
      <c r="C40" s="6"/>
      <c r="D40" s="4"/>
      <c r="E40" s="4"/>
    </row>
    <row r="41" spans="1:5" x14ac:dyDescent="0.25">
      <c r="A41" s="11" t="s">
        <v>69</v>
      </c>
      <c r="B41" s="2"/>
      <c r="C41" s="6"/>
      <c r="D41" s="4"/>
      <c r="E41" s="4"/>
    </row>
    <row r="42" spans="1:5" x14ac:dyDescent="0.25">
      <c r="A42" s="2" t="s">
        <v>70</v>
      </c>
      <c r="B42" s="2" t="s">
        <v>71</v>
      </c>
      <c r="C42" s="6">
        <v>13300</v>
      </c>
      <c r="D42" s="4"/>
      <c r="E42" s="4"/>
    </row>
    <row r="43" spans="1:5" x14ac:dyDescent="0.25">
      <c r="A43" s="2" t="s">
        <v>72</v>
      </c>
      <c r="B43" s="2" t="s">
        <v>73</v>
      </c>
      <c r="C43" s="6">
        <v>300</v>
      </c>
      <c r="D43" s="4"/>
      <c r="E43" s="4"/>
    </row>
    <row r="44" spans="1:5" x14ac:dyDescent="0.25">
      <c r="A44" s="2"/>
      <c r="B44" s="2"/>
      <c r="C44" s="6"/>
      <c r="D44" s="4"/>
      <c r="E44" s="4"/>
    </row>
    <row r="45" spans="1:5" x14ac:dyDescent="0.25">
      <c r="A45" s="2" t="s">
        <v>74</v>
      </c>
      <c r="B45" s="2" t="s">
        <v>75</v>
      </c>
      <c r="C45" s="6">
        <v>29300</v>
      </c>
      <c r="D45" s="4"/>
      <c r="E45" s="4"/>
    </row>
    <row r="46" spans="1:5" x14ac:dyDescent="0.25">
      <c r="A46" s="2" t="s">
        <v>76</v>
      </c>
      <c r="B46" s="2" t="s">
        <v>77</v>
      </c>
      <c r="C46" s="6">
        <v>3500</v>
      </c>
      <c r="D46" s="4"/>
      <c r="E46" s="4"/>
    </row>
    <row r="47" spans="1:5" x14ac:dyDescent="0.25">
      <c r="A47" s="2" t="s">
        <v>78</v>
      </c>
      <c r="B47" s="2" t="s">
        <v>79</v>
      </c>
      <c r="C47" s="6">
        <v>500</v>
      </c>
      <c r="D47" s="4"/>
      <c r="E47" s="4"/>
    </row>
    <row r="48" spans="1:5" x14ac:dyDescent="0.25">
      <c r="A48" s="2" t="s">
        <v>80</v>
      </c>
      <c r="B48" s="2" t="s">
        <v>81</v>
      </c>
      <c r="C48" s="6">
        <v>600</v>
      </c>
      <c r="D48" s="4"/>
      <c r="E48" s="4"/>
    </row>
    <row r="49" spans="1:5" x14ac:dyDescent="0.25">
      <c r="A49" s="2"/>
      <c r="B49" s="2"/>
      <c r="C49" s="6"/>
      <c r="D49" s="4"/>
      <c r="E49" s="4"/>
    </row>
    <row r="50" spans="1:5" x14ac:dyDescent="0.25">
      <c r="A50" s="2" t="s">
        <v>82</v>
      </c>
      <c r="B50" s="2" t="s">
        <v>83</v>
      </c>
      <c r="C50" s="6">
        <v>6500</v>
      </c>
      <c r="D50" s="4"/>
      <c r="E50" s="4"/>
    </row>
    <row r="51" spans="1:5" x14ac:dyDescent="0.25">
      <c r="A51" s="2" t="s">
        <v>84</v>
      </c>
      <c r="B51" s="2" t="s">
        <v>85</v>
      </c>
      <c r="C51" s="6">
        <v>1000</v>
      </c>
      <c r="D51" s="4"/>
      <c r="E51" s="4"/>
    </row>
    <row r="52" spans="1:5" x14ac:dyDescent="0.25">
      <c r="A52" s="2"/>
      <c r="B52" s="2"/>
      <c r="C52" s="6"/>
      <c r="D52" s="4"/>
      <c r="E52" s="4"/>
    </row>
    <row r="53" spans="1:5" x14ac:dyDescent="0.25">
      <c r="A53" s="2" t="s">
        <v>86</v>
      </c>
      <c r="B53" s="2" t="s">
        <v>87</v>
      </c>
      <c r="C53" s="6">
        <v>56000</v>
      </c>
      <c r="D53" s="4"/>
      <c r="E53" s="4"/>
    </row>
    <row r="54" spans="1:5" x14ac:dyDescent="0.25">
      <c r="A54" s="2" t="s">
        <v>88</v>
      </c>
      <c r="B54" s="2" t="s">
        <v>89</v>
      </c>
      <c r="C54" s="6">
        <v>1000</v>
      </c>
      <c r="D54" s="4"/>
      <c r="E54" s="4"/>
    </row>
    <row r="55" spans="1:5" x14ac:dyDescent="0.25">
      <c r="A55" s="2" t="s">
        <v>90</v>
      </c>
      <c r="B55" s="2" t="s">
        <v>91</v>
      </c>
      <c r="C55" s="6">
        <v>5000</v>
      </c>
      <c r="D55" s="4"/>
      <c r="E55" s="4"/>
    </row>
    <row r="56" spans="1:5" x14ac:dyDescent="0.25">
      <c r="A56" s="2" t="s">
        <v>92</v>
      </c>
      <c r="B56" s="2" t="s">
        <v>93</v>
      </c>
      <c r="C56" s="6">
        <v>2000</v>
      </c>
      <c r="D56" s="4"/>
      <c r="E56" s="4"/>
    </row>
    <row r="57" spans="1:5" x14ac:dyDescent="0.25">
      <c r="A57" s="2" t="s">
        <v>94</v>
      </c>
      <c r="B57" s="2" t="s">
        <v>95</v>
      </c>
      <c r="C57" s="6">
        <v>1600</v>
      </c>
      <c r="D57" s="4"/>
      <c r="E57" s="4"/>
    </row>
    <row r="58" spans="1:5" x14ac:dyDescent="0.25">
      <c r="A58" s="2" t="s">
        <v>96</v>
      </c>
      <c r="B58" s="2" t="s">
        <v>97</v>
      </c>
      <c r="C58" s="6">
        <v>2400</v>
      </c>
      <c r="D58" s="4"/>
      <c r="E58" s="4"/>
    </row>
    <row r="59" spans="1:5" x14ac:dyDescent="0.25">
      <c r="A59" s="2" t="s">
        <v>98</v>
      </c>
      <c r="B59" s="2" t="s">
        <v>99</v>
      </c>
      <c r="C59" s="6">
        <v>600</v>
      </c>
      <c r="D59" s="4"/>
      <c r="E59" s="4"/>
    </row>
    <row r="60" spans="1:5" x14ac:dyDescent="0.25">
      <c r="A60" s="2" t="s">
        <v>100</v>
      </c>
      <c r="B60" s="2" t="s">
        <v>101</v>
      </c>
      <c r="C60" s="6">
        <v>10000</v>
      </c>
      <c r="D60" s="4"/>
      <c r="E60" s="4"/>
    </row>
    <row r="61" spans="1:5" x14ac:dyDescent="0.25">
      <c r="A61" s="2" t="s">
        <v>102</v>
      </c>
      <c r="B61" s="2" t="s">
        <v>103</v>
      </c>
      <c r="C61" s="6"/>
      <c r="D61" s="4"/>
      <c r="E61" s="4"/>
    </row>
    <row r="62" spans="1:5" x14ac:dyDescent="0.25">
      <c r="A62" s="2" t="s">
        <v>104</v>
      </c>
      <c r="B62" s="2" t="s">
        <v>105</v>
      </c>
      <c r="C62" s="6">
        <v>23000</v>
      </c>
      <c r="D62" s="4"/>
      <c r="E62" s="4"/>
    </row>
    <row r="63" spans="1:5" x14ac:dyDescent="0.25">
      <c r="A63" s="2"/>
      <c r="B63" s="2"/>
      <c r="C63" s="6"/>
      <c r="D63" s="4"/>
      <c r="E63" s="4"/>
    </row>
    <row r="64" spans="1:5" x14ac:dyDescent="0.25">
      <c r="A64" s="2" t="s">
        <v>106</v>
      </c>
      <c r="B64" s="2" t="s">
        <v>107</v>
      </c>
      <c r="C64" s="6"/>
      <c r="D64" s="4"/>
      <c r="E64" s="4"/>
    </row>
    <row r="65" spans="1:5" x14ac:dyDescent="0.25">
      <c r="A65" s="2" t="s">
        <v>108</v>
      </c>
      <c r="B65" s="2" t="s">
        <v>109</v>
      </c>
      <c r="C65" s="6">
        <v>6500</v>
      </c>
      <c r="D65" s="4"/>
      <c r="E65" s="4"/>
    </row>
    <row r="66" spans="1:5" x14ac:dyDescent="0.25">
      <c r="A66" s="2"/>
      <c r="B66" s="2"/>
      <c r="C66" s="6"/>
      <c r="D66" s="4"/>
      <c r="E66" s="4"/>
    </row>
    <row r="67" spans="1:5" x14ac:dyDescent="0.25">
      <c r="A67" s="2" t="s">
        <v>110</v>
      </c>
      <c r="B67" s="2" t="s">
        <v>111</v>
      </c>
      <c r="C67" s="6">
        <v>300</v>
      </c>
      <c r="D67" s="4"/>
      <c r="E67" s="4"/>
    </row>
    <row r="68" spans="1:5" x14ac:dyDescent="0.25">
      <c r="A68" s="2" t="s">
        <v>112</v>
      </c>
      <c r="B68" s="2" t="s">
        <v>113</v>
      </c>
      <c r="C68" s="6">
        <v>6000</v>
      </c>
      <c r="D68" s="4"/>
      <c r="E68" s="4"/>
    </row>
    <row r="69" spans="1:5" x14ac:dyDescent="0.25">
      <c r="A69" s="2" t="s">
        <v>114</v>
      </c>
      <c r="B69" s="2" t="s">
        <v>115</v>
      </c>
      <c r="C69" s="6">
        <v>500</v>
      </c>
      <c r="D69" s="4"/>
      <c r="E69" s="4"/>
    </row>
    <row r="70" spans="1:5" x14ac:dyDescent="0.25">
      <c r="A70" s="2" t="s">
        <v>116</v>
      </c>
      <c r="B70" s="2" t="s">
        <v>117</v>
      </c>
      <c r="C70" s="6">
        <v>8000</v>
      </c>
      <c r="D70" s="4"/>
      <c r="E70" s="4"/>
    </row>
    <row r="71" spans="1:5" x14ac:dyDescent="0.25">
      <c r="A71" s="2" t="s">
        <v>118</v>
      </c>
      <c r="B71" s="2" t="s">
        <v>119</v>
      </c>
      <c r="C71" s="6">
        <v>9500</v>
      </c>
      <c r="D71" s="4"/>
      <c r="E71" s="4"/>
    </row>
    <row r="72" spans="1:5" x14ac:dyDescent="0.25">
      <c r="A72" s="2" t="s">
        <v>120</v>
      </c>
      <c r="B72" s="2" t="s">
        <v>121</v>
      </c>
      <c r="C72" s="6">
        <v>2000</v>
      </c>
      <c r="D72" s="4"/>
      <c r="E72" s="4"/>
    </row>
    <row r="73" spans="1:5" x14ac:dyDescent="0.25">
      <c r="A73" s="2" t="s">
        <v>122</v>
      </c>
      <c r="B73" s="2" t="s">
        <v>123</v>
      </c>
      <c r="C73" s="6">
        <v>1000</v>
      </c>
      <c r="D73" s="4"/>
      <c r="E73" s="4"/>
    </row>
    <row r="74" spans="1:5" x14ac:dyDescent="0.25">
      <c r="A74" s="2" t="s">
        <v>124</v>
      </c>
      <c r="B74" s="2" t="s">
        <v>125</v>
      </c>
      <c r="C74" s="6">
        <v>65000</v>
      </c>
      <c r="D74" s="4"/>
      <c r="E74" s="4"/>
    </row>
    <row r="75" spans="1:5" x14ac:dyDescent="0.25">
      <c r="A75" s="2" t="s">
        <v>126</v>
      </c>
      <c r="B75" s="2" t="s">
        <v>127</v>
      </c>
      <c r="C75" s="6">
        <v>1900</v>
      </c>
      <c r="D75" s="4"/>
      <c r="E75" s="4"/>
    </row>
    <row r="76" spans="1:5" x14ac:dyDescent="0.25">
      <c r="A76" s="2" t="s">
        <v>128</v>
      </c>
      <c r="B76" s="2" t="s">
        <v>129</v>
      </c>
      <c r="C76" s="6"/>
      <c r="D76" s="4"/>
      <c r="E76" s="4"/>
    </row>
    <row r="77" spans="1:5" x14ac:dyDescent="0.25">
      <c r="A77" s="2" t="s">
        <v>130</v>
      </c>
      <c r="B77" s="2" t="s">
        <v>131</v>
      </c>
      <c r="C77" s="6"/>
      <c r="D77" s="4"/>
      <c r="E77" s="4"/>
    </row>
    <row r="78" spans="1:5" x14ac:dyDescent="0.25">
      <c r="A78" s="2"/>
      <c r="B78" s="2"/>
      <c r="C78" s="6"/>
      <c r="D78" s="4"/>
      <c r="E78" s="4"/>
    </row>
    <row r="79" spans="1:5" x14ac:dyDescent="0.25">
      <c r="A79" s="11" t="s">
        <v>132</v>
      </c>
      <c r="B79" s="11"/>
      <c r="C79" s="12">
        <f>SUM(C42:C77)</f>
        <v>257300</v>
      </c>
      <c r="D79" s="4"/>
      <c r="E79" s="4"/>
    </row>
    <row r="80" spans="1:5" x14ac:dyDescent="0.25">
      <c r="A80" s="2"/>
      <c r="B80" s="2"/>
      <c r="C80" s="6"/>
      <c r="D80" s="4"/>
      <c r="E80" s="4"/>
    </row>
    <row r="81" spans="1:5" x14ac:dyDescent="0.25">
      <c r="A81" s="2" t="s">
        <v>133</v>
      </c>
      <c r="B81" s="2" t="s">
        <v>134</v>
      </c>
      <c r="C81" s="6">
        <v>239000</v>
      </c>
      <c r="D81" s="4"/>
      <c r="E81" s="4"/>
    </row>
    <row r="82" spans="1:5" x14ac:dyDescent="0.25">
      <c r="A82" s="2" t="s">
        <v>135</v>
      </c>
      <c r="B82" s="2" t="s">
        <v>136</v>
      </c>
      <c r="C82" s="6">
        <v>25000</v>
      </c>
      <c r="D82" s="4"/>
      <c r="E82" s="4"/>
    </row>
    <row r="83" spans="1:5" x14ac:dyDescent="0.25">
      <c r="A83" s="2" t="s">
        <v>137</v>
      </c>
      <c r="B83" s="2" t="s">
        <v>138</v>
      </c>
      <c r="C83" s="6">
        <v>8700</v>
      </c>
      <c r="D83" s="4"/>
      <c r="E83" s="4"/>
    </row>
    <row r="84" spans="1:5" x14ac:dyDescent="0.25">
      <c r="A84" s="2" t="s">
        <v>139</v>
      </c>
      <c r="B84" s="2" t="s">
        <v>140</v>
      </c>
      <c r="C84" s="6">
        <v>3500</v>
      </c>
      <c r="D84" s="4"/>
      <c r="E84" s="4"/>
    </row>
    <row r="85" spans="1:5" x14ac:dyDescent="0.25">
      <c r="A85" s="2" t="s">
        <v>141</v>
      </c>
      <c r="B85" s="2" t="s">
        <v>142</v>
      </c>
      <c r="C85" s="6">
        <v>10000</v>
      </c>
      <c r="D85" s="4"/>
      <c r="E85" s="4"/>
    </row>
    <row r="86" spans="1:5" x14ac:dyDescent="0.25">
      <c r="A86" s="2" t="s">
        <v>143</v>
      </c>
      <c r="B86" s="2" t="s">
        <v>144</v>
      </c>
      <c r="C86" s="6">
        <v>1200</v>
      </c>
      <c r="D86" s="4"/>
      <c r="E86" s="4"/>
    </row>
    <row r="87" spans="1:5" x14ac:dyDescent="0.25">
      <c r="A87" s="2" t="s">
        <v>145</v>
      </c>
      <c r="B87" s="2" t="s">
        <v>146</v>
      </c>
      <c r="C87" s="6">
        <v>2000</v>
      </c>
      <c r="D87" s="4"/>
      <c r="E87" s="4"/>
    </row>
    <row r="88" spans="1:5" x14ac:dyDescent="0.25">
      <c r="A88" s="2" t="s">
        <v>147</v>
      </c>
      <c r="B88" s="2" t="s">
        <v>148</v>
      </c>
      <c r="C88" s="6">
        <v>1000</v>
      </c>
      <c r="D88" s="4"/>
      <c r="E88" s="4"/>
    </row>
    <row r="89" spans="1:5" x14ac:dyDescent="0.25">
      <c r="A89" s="2" t="s">
        <v>149</v>
      </c>
      <c r="B89" s="2" t="s">
        <v>150</v>
      </c>
      <c r="C89" s="6">
        <v>1200</v>
      </c>
      <c r="D89" s="4"/>
      <c r="E89" s="4"/>
    </row>
    <row r="90" spans="1:5" x14ac:dyDescent="0.25">
      <c r="A90" s="2" t="s">
        <v>151</v>
      </c>
      <c r="B90" s="2" t="s">
        <v>152</v>
      </c>
      <c r="C90" s="6">
        <v>400</v>
      </c>
      <c r="D90" s="4"/>
      <c r="E90" s="4"/>
    </row>
    <row r="91" spans="1:5" x14ac:dyDescent="0.25">
      <c r="A91" s="2" t="s">
        <v>153</v>
      </c>
      <c r="B91" s="2" t="s">
        <v>154</v>
      </c>
      <c r="C91" s="6">
        <v>250</v>
      </c>
      <c r="D91" s="4"/>
      <c r="E91" s="4"/>
    </row>
    <row r="92" spans="1:5" x14ac:dyDescent="0.25">
      <c r="A92" s="2" t="s">
        <v>155</v>
      </c>
      <c r="B92" s="2" t="s">
        <v>156</v>
      </c>
      <c r="C92" s="6">
        <v>2000</v>
      </c>
      <c r="D92" s="4"/>
      <c r="E92" s="4"/>
    </row>
    <row r="93" spans="1:5" x14ac:dyDescent="0.25">
      <c r="A93" s="2" t="s">
        <v>157</v>
      </c>
      <c r="B93" s="2" t="s">
        <v>158</v>
      </c>
      <c r="C93" s="6">
        <v>1200</v>
      </c>
      <c r="D93" s="4"/>
      <c r="E93" s="4"/>
    </row>
    <row r="94" spans="1:5" x14ac:dyDescent="0.25">
      <c r="A94" s="2" t="s">
        <v>159</v>
      </c>
      <c r="B94" s="2" t="s">
        <v>160</v>
      </c>
      <c r="C94" s="6">
        <v>0</v>
      </c>
      <c r="D94" s="4"/>
      <c r="E94" s="4"/>
    </row>
    <row r="95" spans="1:5" x14ac:dyDescent="0.25">
      <c r="A95" s="11" t="s">
        <v>132</v>
      </c>
      <c r="B95" s="2"/>
      <c r="C95" s="12">
        <f>SUM(C81:C94)</f>
        <v>295450</v>
      </c>
      <c r="D95" s="4"/>
      <c r="E95" s="4"/>
    </row>
    <row r="96" spans="1:5" x14ac:dyDescent="0.25">
      <c r="A96" s="2"/>
      <c r="B96" s="2"/>
      <c r="C96" s="6"/>
      <c r="D96" s="4"/>
      <c r="E96" s="4"/>
    </row>
    <row r="97" spans="1:5" x14ac:dyDescent="0.25">
      <c r="A97" s="2" t="s">
        <v>161</v>
      </c>
      <c r="B97" s="2" t="s">
        <v>162</v>
      </c>
      <c r="C97" s="6">
        <v>14400</v>
      </c>
      <c r="D97" s="4"/>
      <c r="E97" s="4"/>
    </row>
    <row r="98" spans="1:5" x14ac:dyDescent="0.25">
      <c r="A98" s="2" t="s">
        <v>163</v>
      </c>
      <c r="B98" s="2" t="s">
        <v>164</v>
      </c>
      <c r="C98" s="6">
        <v>1000</v>
      </c>
      <c r="D98" s="4"/>
      <c r="E98" s="4"/>
    </row>
    <row r="99" spans="1:5" x14ac:dyDescent="0.25">
      <c r="A99" s="2"/>
      <c r="B99" s="2"/>
      <c r="C99" s="6"/>
      <c r="D99" s="4"/>
      <c r="E99" s="4"/>
    </row>
    <row r="100" spans="1:5" x14ac:dyDescent="0.25">
      <c r="A100" s="11" t="s">
        <v>132</v>
      </c>
      <c r="B100" s="2"/>
      <c r="C100" s="12">
        <f>SUM(C97:C98)</f>
        <v>15400</v>
      </c>
      <c r="D100" s="4"/>
      <c r="E100" s="4"/>
    </row>
    <row r="101" spans="1:5" x14ac:dyDescent="0.25">
      <c r="A101" s="2"/>
      <c r="B101" s="2"/>
      <c r="C101" s="6"/>
      <c r="D101" s="4"/>
      <c r="E101" s="4"/>
    </row>
    <row r="102" spans="1:5" x14ac:dyDescent="0.25">
      <c r="A102" s="2" t="s">
        <v>165</v>
      </c>
      <c r="B102" s="2" t="s">
        <v>166</v>
      </c>
      <c r="C102" s="6">
        <v>28000</v>
      </c>
      <c r="D102" s="4"/>
      <c r="E102" s="4"/>
    </row>
    <row r="103" spans="1:5" x14ac:dyDescent="0.25">
      <c r="A103" s="2" t="s">
        <v>167</v>
      </c>
      <c r="B103" s="2" t="s">
        <v>168</v>
      </c>
      <c r="C103" s="6"/>
      <c r="D103" s="4"/>
      <c r="E103" s="4"/>
    </row>
    <row r="104" spans="1:5" x14ac:dyDescent="0.25">
      <c r="A104" s="2" t="s">
        <v>169</v>
      </c>
      <c r="B104" s="2" t="s">
        <v>170</v>
      </c>
      <c r="C104" s="6">
        <f>46000-12500</f>
        <v>33500</v>
      </c>
      <c r="D104" s="4" t="s">
        <v>8</v>
      </c>
      <c r="E104" s="4"/>
    </row>
    <row r="105" spans="1:5" x14ac:dyDescent="0.25">
      <c r="A105" s="2" t="s">
        <v>171</v>
      </c>
      <c r="B105" s="2" t="s">
        <v>172</v>
      </c>
      <c r="C105" s="6">
        <v>7000</v>
      </c>
      <c r="D105" s="4"/>
      <c r="E105" s="4"/>
    </row>
    <row r="106" spans="1:5" x14ac:dyDescent="0.25">
      <c r="A106" s="2" t="s">
        <v>173</v>
      </c>
      <c r="B106" s="2" t="s">
        <v>174</v>
      </c>
      <c r="C106" s="6">
        <v>46000</v>
      </c>
      <c r="D106" s="4"/>
      <c r="E106" s="4"/>
    </row>
    <row r="107" spans="1:5" x14ac:dyDescent="0.25">
      <c r="A107" s="2" t="s">
        <v>175</v>
      </c>
      <c r="B107" s="2" t="s">
        <v>176</v>
      </c>
      <c r="C107" s="6">
        <v>8000</v>
      </c>
      <c r="D107" s="4"/>
      <c r="E107" s="4"/>
    </row>
    <row r="108" spans="1:5" x14ac:dyDescent="0.25">
      <c r="A108" s="2" t="s">
        <v>177</v>
      </c>
      <c r="B108" s="2" t="s">
        <v>178</v>
      </c>
      <c r="C108" s="6">
        <v>6000</v>
      </c>
      <c r="D108" s="4"/>
      <c r="E108" s="4"/>
    </row>
    <row r="109" spans="1:5" x14ac:dyDescent="0.25">
      <c r="A109" s="2" t="s">
        <v>179</v>
      </c>
      <c r="B109" s="2" t="s">
        <v>180</v>
      </c>
      <c r="C109" s="6">
        <v>100000</v>
      </c>
      <c r="D109" s="4"/>
      <c r="E109" s="4"/>
    </row>
    <row r="110" spans="1:5" x14ac:dyDescent="0.25">
      <c r="A110" s="2" t="s">
        <v>181</v>
      </c>
      <c r="B110" s="2" t="s">
        <v>182</v>
      </c>
      <c r="C110" s="6">
        <v>1000</v>
      </c>
      <c r="D110" s="4"/>
      <c r="E110" s="4"/>
    </row>
    <row r="111" spans="1:5" x14ac:dyDescent="0.25">
      <c r="A111" s="2" t="s">
        <v>183</v>
      </c>
      <c r="B111" s="2" t="s">
        <v>184</v>
      </c>
      <c r="C111" s="6"/>
      <c r="D111" s="4"/>
      <c r="E111" s="4"/>
    </row>
    <row r="112" spans="1:5" x14ac:dyDescent="0.25">
      <c r="A112" s="2" t="s">
        <v>185</v>
      </c>
      <c r="B112" s="2" t="s">
        <v>186</v>
      </c>
      <c r="C112" s="6">
        <v>1500</v>
      </c>
      <c r="D112" s="4"/>
      <c r="E112" s="4"/>
    </row>
    <row r="113" spans="1:5" x14ac:dyDescent="0.25">
      <c r="A113" s="2" t="s">
        <v>187</v>
      </c>
      <c r="B113" s="2" t="s">
        <v>188</v>
      </c>
      <c r="C113" s="6">
        <v>1000</v>
      </c>
      <c r="D113" s="4"/>
      <c r="E113" s="4"/>
    </row>
    <row r="114" spans="1:5" x14ac:dyDescent="0.25">
      <c r="A114" s="2" t="s">
        <v>189</v>
      </c>
      <c r="B114" s="2" t="s">
        <v>190</v>
      </c>
      <c r="C114" s="6">
        <v>2000</v>
      </c>
      <c r="D114" s="4"/>
      <c r="E114" s="4"/>
    </row>
    <row r="115" spans="1:5" x14ac:dyDescent="0.25">
      <c r="A115" s="2" t="s">
        <v>191</v>
      </c>
      <c r="B115" s="2" t="s">
        <v>192</v>
      </c>
      <c r="C115" s="6">
        <v>6000</v>
      </c>
      <c r="D115" s="4"/>
      <c r="E115" s="4"/>
    </row>
    <row r="116" spans="1:5" x14ac:dyDescent="0.25">
      <c r="A116" s="2" t="s">
        <v>193</v>
      </c>
      <c r="B116" s="2" t="s">
        <v>194</v>
      </c>
      <c r="C116" s="6">
        <v>4000</v>
      </c>
      <c r="D116" s="4"/>
      <c r="E116" s="4"/>
    </row>
    <row r="117" spans="1:5" x14ac:dyDescent="0.25">
      <c r="A117" s="2"/>
      <c r="B117" s="2"/>
      <c r="C117" s="6"/>
      <c r="D117" s="4"/>
      <c r="E117" s="4"/>
    </row>
    <row r="118" spans="1:5" x14ac:dyDescent="0.25">
      <c r="A118" s="2" t="s">
        <v>195</v>
      </c>
      <c r="B118" s="2" t="s">
        <v>196</v>
      </c>
      <c r="C118" s="12">
        <v>40000</v>
      </c>
      <c r="D118" s="4"/>
      <c r="E118" s="4"/>
    </row>
    <row r="119" spans="1:5" x14ac:dyDescent="0.25">
      <c r="A119" s="2"/>
      <c r="B119" s="2"/>
      <c r="C119" s="6"/>
      <c r="D119" s="4"/>
      <c r="E119" s="4"/>
    </row>
    <row r="120" spans="1:5" x14ac:dyDescent="0.25">
      <c r="A120" s="2" t="s">
        <v>197</v>
      </c>
      <c r="B120" s="2" t="s">
        <v>41</v>
      </c>
      <c r="C120" s="6">
        <v>2500</v>
      </c>
      <c r="D120" s="4"/>
      <c r="E120" s="4"/>
    </row>
    <row r="121" spans="1:5" x14ac:dyDescent="0.25">
      <c r="A121" s="2" t="s">
        <v>198</v>
      </c>
      <c r="B121" s="2" t="s">
        <v>199</v>
      </c>
      <c r="C121" s="6">
        <v>6100</v>
      </c>
      <c r="D121" s="4"/>
      <c r="E121" s="4"/>
    </row>
    <row r="122" spans="1:5" x14ac:dyDescent="0.25">
      <c r="A122" s="2" t="s">
        <v>200</v>
      </c>
      <c r="B122" s="2" t="s">
        <v>201</v>
      </c>
      <c r="C122" s="6">
        <v>5000</v>
      </c>
      <c r="D122" s="4"/>
      <c r="E122" s="4"/>
    </row>
    <row r="123" spans="1:5" x14ac:dyDescent="0.25">
      <c r="A123" s="2" t="s">
        <v>202</v>
      </c>
      <c r="B123" s="2" t="s">
        <v>203</v>
      </c>
      <c r="C123" s="6">
        <v>5000</v>
      </c>
      <c r="D123" s="4"/>
      <c r="E123" s="4"/>
    </row>
    <row r="124" spans="1:5" x14ac:dyDescent="0.25">
      <c r="A124" s="2" t="s">
        <v>204</v>
      </c>
      <c r="B124" s="2" t="s">
        <v>205</v>
      </c>
      <c r="C124" s="6">
        <v>4000</v>
      </c>
      <c r="D124" s="4"/>
      <c r="E124" s="4"/>
    </row>
    <row r="125" spans="1:5" x14ac:dyDescent="0.25">
      <c r="A125" s="2" t="s">
        <v>206</v>
      </c>
      <c r="B125" s="2" t="s">
        <v>207</v>
      </c>
      <c r="C125" s="6">
        <v>50000</v>
      </c>
      <c r="D125" s="4"/>
      <c r="E125" s="4"/>
    </row>
    <row r="126" spans="1:5" x14ac:dyDescent="0.25">
      <c r="A126" s="2" t="s">
        <v>208</v>
      </c>
      <c r="B126" s="2" t="s">
        <v>209</v>
      </c>
      <c r="C126" s="6">
        <v>18000</v>
      </c>
      <c r="D126" s="4"/>
      <c r="E126" s="4"/>
    </row>
    <row r="127" spans="1:5" x14ac:dyDescent="0.25">
      <c r="A127" s="2" t="s">
        <v>210</v>
      </c>
      <c r="B127" s="2" t="s">
        <v>211</v>
      </c>
      <c r="C127" s="6">
        <v>5000</v>
      </c>
      <c r="D127" s="4"/>
      <c r="E127" s="4"/>
    </row>
    <row r="128" spans="1:5" x14ac:dyDescent="0.25">
      <c r="A128" s="2" t="s">
        <v>212</v>
      </c>
      <c r="B128" s="2" t="s">
        <v>213</v>
      </c>
      <c r="C128" s="6">
        <v>5474</v>
      </c>
      <c r="D128" s="4"/>
      <c r="E128" s="4"/>
    </row>
    <row r="129" spans="1:5" x14ac:dyDescent="0.25">
      <c r="A129" s="11" t="s">
        <v>132</v>
      </c>
      <c r="B129" s="11"/>
      <c r="C129" s="13">
        <f>SUM(C102:C128)</f>
        <v>385074</v>
      </c>
      <c r="D129" s="4"/>
      <c r="E129" s="4"/>
    </row>
    <row r="130" spans="1:5" x14ac:dyDescent="0.25">
      <c r="A130" s="2"/>
      <c r="B130" s="2"/>
      <c r="C130" s="6"/>
      <c r="D130" s="4"/>
      <c r="E130" s="4"/>
    </row>
    <row r="131" spans="1:5" x14ac:dyDescent="0.25">
      <c r="A131" s="2" t="s">
        <v>214</v>
      </c>
      <c r="B131" s="2" t="s">
        <v>215</v>
      </c>
      <c r="C131" s="6">
        <v>200</v>
      </c>
      <c r="D131" s="4"/>
      <c r="E131" s="4"/>
    </row>
    <row r="132" spans="1:5" x14ac:dyDescent="0.25">
      <c r="A132" s="2" t="s">
        <v>216</v>
      </c>
      <c r="B132" s="2" t="s">
        <v>217</v>
      </c>
      <c r="C132" s="6">
        <v>2000</v>
      </c>
      <c r="D132" s="4"/>
      <c r="E132" s="4"/>
    </row>
    <row r="133" spans="1:5" x14ac:dyDescent="0.25">
      <c r="A133" s="2" t="s">
        <v>218</v>
      </c>
      <c r="B133" s="2" t="s">
        <v>219</v>
      </c>
      <c r="C133" s="6">
        <v>2000</v>
      </c>
      <c r="D133" s="4"/>
      <c r="E133" s="4"/>
    </row>
    <row r="134" spans="1:5" x14ac:dyDescent="0.25">
      <c r="A134" s="2" t="s">
        <v>220</v>
      </c>
      <c r="B134" s="2" t="s">
        <v>221</v>
      </c>
      <c r="C134" s="6">
        <v>300</v>
      </c>
      <c r="D134" s="4"/>
      <c r="E134" s="4"/>
    </row>
    <row r="135" spans="1:5" x14ac:dyDescent="0.25">
      <c r="A135" s="4"/>
      <c r="B135" s="4"/>
      <c r="C135" s="6"/>
      <c r="D135" s="4"/>
      <c r="E135" s="4"/>
    </row>
    <row r="136" spans="1:5" x14ac:dyDescent="0.25">
      <c r="A136" s="11" t="s">
        <v>132</v>
      </c>
      <c r="B136" s="2"/>
      <c r="C136" s="12">
        <f>SUM(C131:C134)</f>
        <v>4500</v>
      </c>
      <c r="D136" s="4"/>
      <c r="E136" s="4"/>
    </row>
    <row r="137" spans="1:5" x14ac:dyDescent="0.25">
      <c r="A137" s="11"/>
      <c r="B137" s="2"/>
      <c r="C137" s="6"/>
      <c r="D137" s="4"/>
      <c r="E137" s="4"/>
    </row>
    <row r="138" spans="1:5" x14ac:dyDescent="0.25">
      <c r="A138" s="2" t="s">
        <v>222</v>
      </c>
      <c r="B138" s="2" t="s">
        <v>223</v>
      </c>
      <c r="C138" s="6">
        <v>14350</v>
      </c>
      <c r="D138" s="4"/>
      <c r="E138" s="4"/>
    </row>
    <row r="139" spans="1:5" x14ac:dyDescent="0.25">
      <c r="A139" s="2" t="s">
        <v>224</v>
      </c>
      <c r="B139" s="2" t="s">
        <v>225</v>
      </c>
      <c r="C139" s="6">
        <v>37000</v>
      </c>
      <c r="D139" s="4"/>
      <c r="E139" s="4"/>
    </row>
    <row r="140" spans="1:5" x14ac:dyDescent="0.25">
      <c r="A140" s="2" t="s">
        <v>226</v>
      </c>
      <c r="B140" s="2" t="s">
        <v>227</v>
      </c>
      <c r="C140" s="6">
        <v>28000</v>
      </c>
      <c r="D140" s="4"/>
      <c r="E140" s="4"/>
    </row>
    <row r="141" spans="1:5" x14ac:dyDescent="0.25">
      <c r="A141" s="2" t="s">
        <v>228</v>
      </c>
      <c r="B141" s="2" t="s">
        <v>229</v>
      </c>
      <c r="C141" s="6">
        <v>6500</v>
      </c>
      <c r="D141" s="4"/>
      <c r="E141" s="4"/>
    </row>
    <row r="142" spans="1:5" x14ac:dyDescent="0.25">
      <c r="A142" s="2" t="s">
        <v>230</v>
      </c>
      <c r="B142" s="2" t="s">
        <v>231</v>
      </c>
      <c r="C142" s="6">
        <v>19300</v>
      </c>
      <c r="D142" s="4"/>
      <c r="E142" s="4"/>
    </row>
    <row r="143" spans="1:5" x14ac:dyDescent="0.25">
      <c r="A143" s="2" t="s">
        <v>232</v>
      </c>
      <c r="B143" s="2" t="s">
        <v>233</v>
      </c>
      <c r="C143" s="6">
        <v>1200</v>
      </c>
      <c r="D143" s="4"/>
      <c r="E143" s="4"/>
    </row>
    <row r="144" spans="1:5" x14ac:dyDescent="0.25">
      <c r="A144" s="2" t="s">
        <v>234</v>
      </c>
      <c r="B144" s="2" t="s">
        <v>235</v>
      </c>
      <c r="C144" s="6">
        <v>111000</v>
      </c>
      <c r="D144" s="4" t="s">
        <v>8</v>
      </c>
      <c r="E144" s="4"/>
    </row>
    <row r="145" spans="1:5" x14ac:dyDescent="0.25">
      <c r="A145" s="2" t="s">
        <v>236</v>
      </c>
      <c r="B145" s="2" t="s">
        <v>237</v>
      </c>
      <c r="C145" s="6">
        <v>500</v>
      </c>
      <c r="D145" s="4"/>
      <c r="E145" s="4"/>
    </row>
    <row r="146" spans="1:5" x14ac:dyDescent="0.25">
      <c r="A146" s="2"/>
      <c r="B146" s="2"/>
      <c r="C146" s="6"/>
      <c r="D146" s="4"/>
      <c r="E146" s="4"/>
    </row>
    <row r="147" spans="1:5" x14ac:dyDescent="0.25">
      <c r="A147" s="11" t="s">
        <v>132</v>
      </c>
      <c r="B147" s="11"/>
      <c r="C147" s="12">
        <f>SUM(C138:C145)</f>
        <v>217850</v>
      </c>
      <c r="D147" s="4"/>
      <c r="E147" s="4"/>
    </row>
    <row r="148" spans="1:5" x14ac:dyDescent="0.25">
      <c r="A148" s="2"/>
      <c r="B148" s="2"/>
      <c r="C148" s="6"/>
      <c r="D148" s="4"/>
      <c r="E148" s="4"/>
    </row>
    <row r="149" spans="1:5" x14ac:dyDescent="0.25">
      <c r="A149" s="2" t="s">
        <v>238</v>
      </c>
      <c r="B149" s="2" t="s">
        <v>239</v>
      </c>
      <c r="C149" s="6">
        <v>51350</v>
      </c>
      <c r="D149" s="4"/>
      <c r="E149" s="4"/>
    </row>
    <row r="150" spans="1:5" x14ac:dyDescent="0.25">
      <c r="A150" s="2" t="s">
        <v>240</v>
      </c>
      <c r="B150" s="2" t="s">
        <v>241</v>
      </c>
      <c r="C150" s="6">
        <v>0</v>
      </c>
      <c r="D150" s="4"/>
      <c r="E150" s="4"/>
    </row>
    <row r="151" spans="1:5" x14ac:dyDescent="0.25">
      <c r="A151" s="2" t="s">
        <v>159</v>
      </c>
      <c r="B151" s="2" t="s">
        <v>242</v>
      </c>
      <c r="C151" s="6">
        <v>0</v>
      </c>
      <c r="D151" s="4"/>
      <c r="E151" s="4"/>
    </row>
    <row r="152" spans="1:5" x14ac:dyDescent="0.25">
      <c r="A152" s="2"/>
      <c r="B152" s="2"/>
      <c r="C152" s="6"/>
      <c r="D152" s="4"/>
      <c r="E152" s="4"/>
    </row>
    <row r="153" spans="1:5" x14ac:dyDescent="0.25">
      <c r="A153" s="11" t="s">
        <v>132</v>
      </c>
      <c r="B153" s="11"/>
      <c r="C153" s="13">
        <f>SUM(C149:C151)</f>
        <v>51350</v>
      </c>
      <c r="D153" s="4"/>
      <c r="E153" s="4"/>
    </row>
    <row r="154" spans="1:5" x14ac:dyDescent="0.25">
      <c r="A154" s="11"/>
      <c r="B154" s="11"/>
      <c r="C154" s="6"/>
      <c r="D154" s="4"/>
      <c r="E154" s="4"/>
    </row>
    <row r="155" spans="1:5" x14ac:dyDescent="0.25">
      <c r="A155" s="11" t="s">
        <v>243</v>
      </c>
      <c r="B155" s="11"/>
      <c r="C155" s="13">
        <f>C153+C147+C136+C129+C100+C95+C79</f>
        <v>1226924</v>
      </c>
      <c r="D155" s="4"/>
      <c r="E155" s="4"/>
    </row>
    <row r="156" spans="1:5" x14ac:dyDescent="0.25">
      <c r="A156" s="2" t="s">
        <v>244</v>
      </c>
      <c r="B156" s="2"/>
      <c r="C156" s="6">
        <f>+C39-C155</f>
        <v>0</v>
      </c>
      <c r="D156" s="4"/>
      <c r="E156" s="4"/>
    </row>
    <row r="157" spans="1:5" x14ac:dyDescent="0.25">
      <c r="A157" s="11" t="s">
        <v>245</v>
      </c>
      <c r="B157" s="11"/>
      <c r="C157" s="6"/>
      <c r="D157" s="4"/>
      <c r="E157" s="4"/>
    </row>
    <row r="158" spans="1:5" x14ac:dyDescent="0.25">
      <c r="A158" s="11"/>
      <c r="B158" s="11"/>
      <c r="C158" s="6"/>
      <c r="D158" s="4"/>
      <c r="E158" s="4"/>
    </row>
    <row r="159" spans="1:5" x14ac:dyDescent="0.25">
      <c r="A159" s="11"/>
      <c r="B159" s="11"/>
      <c r="C159" s="6"/>
      <c r="D159" s="4"/>
      <c r="E159" s="4"/>
    </row>
    <row r="160" spans="1:5" x14ac:dyDescent="0.25">
      <c r="A160" s="11" t="s">
        <v>246</v>
      </c>
      <c r="B160" s="2"/>
      <c r="C160" s="6"/>
      <c r="D160" s="4"/>
      <c r="E160" s="4"/>
    </row>
    <row r="161" spans="1:5" x14ac:dyDescent="0.25">
      <c r="A161" s="11" t="s">
        <v>247</v>
      </c>
      <c r="B161" s="2"/>
      <c r="C161" s="6"/>
      <c r="D161" s="4"/>
      <c r="E161" s="4"/>
    </row>
    <row r="162" spans="1:5" x14ac:dyDescent="0.25">
      <c r="A162" s="2" t="s">
        <v>248</v>
      </c>
      <c r="B162" s="2" t="s">
        <v>249</v>
      </c>
      <c r="C162" s="6">
        <v>87000</v>
      </c>
      <c r="D162" s="4"/>
      <c r="E162" s="4"/>
    </row>
    <row r="163" spans="1:5" x14ac:dyDescent="0.25">
      <c r="A163" s="2" t="s">
        <v>250</v>
      </c>
      <c r="B163" s="2" t="s">
        <v>251</v>
      </c>
      <c r="C163" s="6">
        <v>0</v>
      </c>
      <c r="D163" s="4"/>
      <c r="E163" s="4"/>
    </row>
    <row r="164" spans="1:5" x14ac:dyDescent="0.25">
      <c r="A164" s="2" t="s">
        <v>252</v>
      </c>
      <c r="B164" s="2" t="s">
        <v>253</v>
      </c>
      <c r="C164" s="6">
        <v>1500</v>
      </c>
      <c r="D164" s="4"/>
      <c r="E164" s="4"/>
    </row>
    <row r="165" spans="1:5" x14ac:dyDescent="0.25">
      <c r="A165" s="2" t="s">
        <v>254</v>
      </c>
      <c r="B165" s="2" t="s">
        <v>255</v>
      </c>
      <c r="C165" s="6">
        <v>371200</v>
      </c>
      <c r="D165" s="4"/>
      <c r="E165" s="4"/>
    </row>
    <row r="166" spans="1:5" x14ac:dyDescent="0.25">
      <c r="A166" s="2" t="s">
        <v>256</v>
      </c>
      <c r="B166" s="2" t="s">
        <v>45</v>
      </c>
      <c r="C166" s="6">
        <v>50</v>
      </c>
      <c r="D166" s="4"/>
      <c r="E166" s="4"/>
    </row>
    <row r="167" spans="1:5" x14ac:dyDescent="0.25">
      <c r="A167" s="2" t="s">
        <v>257</v>
      </c>
      <c r="B167" s="2" t="s">
        <v>258</v>
      </c>
      <c r="C167" s="6"/>
      <c r="D167" s="4"/>
      <c r="E167" s="4"/>
    </row>
    <row r="168" spans="1:5" x14ac:dyDescent="0.25">
      <c r="A168" s="2" t="s">
        <v>259</v>
      </c>
      <c r="B168" s="2" t="s">
        <v>260</v>
      </c>
      <c r="C168" s="6">
        <v>3100</v>
      </c>
      <c r="D168" s="4"/>
      <c r="E168" s="4"/>
    </row>
    <row r="169" spans="1:5" x14ac:dyDescent="0.25">
      <c r="A169" s="2"/>
      <c r="B169" s="2"/>
      <c r="C169" s="6"/>
      <c r="D169" s="4"/>
      <c r="E169" s="4"/>
    </row>
    <row r="170" spans="1:5" x14ac:dyDescent="0.25">
      <c r="A170" s="11" t="s">
        <v>261</v>
      </c>
      <c r="B170" s="2"/>
      <c r="C170" s="6">
        <f>SUM(C162:C168)</f>
        <v>462850</v>
      </c>
      <c r="D170" s="4"/>
      <c r="E170" s="4"/>
    </row>
    <row r="171" spans="1:5" x14ac:dyDescent="0.25">
      <c r="A171" s="2"/>
      <c r="B171" s="2"/>
      <c r="C171" s="6"/>
      <c r="D171" s="4"/>
      <c r="E171" s="4"/>
    </row>
    <row r="172" spans="1:5" x14ac:dyDescent="0.25">
      <c r="A172" s="11" t="s">
        <v>262</v>
      </c>
      <c r="B172" s="2"/>
      <c r="C172" s="6"/>
      <c r="D172" s="4"/>
      <c r="E172" s="4"/>
    </row>
    <row r="173" spans="1:5" x14ac:dyDescent="0.25">
      <c r="A173" s="1" t="s">
        <v>263</v>
      </c>
      <c r="B173" s="2" t="s">
        <v>264</v>
      </c>
      <c r="C173" s="6"/>
      <c r="D173" s="4"/>
      <c r="E173" s="4"/>
    </row>
    <row r="174" spans="1:5" x14ac:dyDescent="0.25">
      <c r="A174" s="2" t="s">
        <v>265</v>
      </c>
      <c r="B174" s="2" t="s">
        <v>266</v>
      </c>
      <c r="C174" s="6">
        <v>63000</v>
      </c>
      <c r="D174" s="4" t="s">
        <v>8</v>
      </c>
      <c r="E174" s="4"/>
    </row>
    <row r="175" spans="1:5" x14ac:dyDescent="0.25">
      <c r="A175" s="2" t="s">
        <v>267</v>
      </c>
      <c r="B175" s="2" t="s">
        <v>268</v>
      </c>
      <c r="C175" s="6">
        <v>500</v>
      </c>
      <c r="D175" s="4"/>
      <c r="E175" s="4"/>
    </row>
    <row r="176" spans="1:5" x14ac:dyDescent="0.25">
      <c r="A176" s="2" t="s">
        <v>269</v>
      </c>
      <c r="B176" s="2" t="s">
        <v>270</v>
      </c>
      <c r="C176" s="6">
        <v>12500</v>
      </c>
      <c r="D176" s="4"/>
      <c r="E176" s="4"/>
    </row>
    <row r="177" spans="1:5" x14ac:dyDescent="0.25">
      <c r="A177" s="2" t="s">
        <v>271</v>
      </c>
      <c r="B177" s="2" t="s">
        <v>272</v>
      </c>
      <c r="C177" s="6">
        <v>3000</v>
      </c>
      <c r="D177" s="4"/>
      <c r="E177" s="4"/>
    </row>
    <row r="178" spans="1:5" x14ac:dyDescent="0.25">
      <c r="A178" s="2" t="s">
        <v>273</v>
      </c>
      <c r="B178" s="2" t="s">
        <v>274</v>
      </c>
      <c r="C178" s="6">
        <v>1000</v>
      </c>
      <c r="D178" s="4"/>
      <c r="E178" s="4"/>
    </row>
    <row r="179" spans="1:5" x14ac:dyDescent="0.25">
      <c r="A179" s="2" t="s">
        <v>275</v>
      </c>
      <c r="B179" s="2" t="s">
        <v>276</v>
      </c>
      <c r="C179" s="6">
        <v>100100</v>
      </c>
      <c r="D179" s="4"/>
      <c r="E179" s="4"/>
    </row>
    <row r="180" spans="1:5" x14ac:dyDescent="0.25">
      <c r="A180" s="2" t="s">
        <v>277</v>
      </c>
      <c r="B180" s="2" t="s">
        <v>278</v>
      </c>
      <c r="C180" s="6">
        <v>0</v>
      </c>
      <c r="D180" s="4"/>
      <c r="E180" s="4"/>
    </row>
    <row r="181" spans="1:5" x14ac:dyDescent="0.25">
      <c r="A181" s="2" t="s">
        <v>279</v>
      </c>
      <c r="B181" s="2" t="s">
        <v>280</v>
      </c>
      <c r="C181" s="6">
        <v>70000</v>
      </c>
      <c r="D181" s="4"/>
      <c r="E181" s="4"/>
    </row>
    <row r="182" spans="1:5" x14ac:dyDescent="0.25">
      <c r="A182" s="2" t="s">
        <v>281</v>
      </c>
      <c r="B182" s="2" t="s">
        <v>282</v>
      </c>
      <c r="C182" s="6">
        <v>500</v>
      </c>
      <c r="D182" s="4"/>
      <c r="E182" s="4"/>
    </row>
    <row r="183" spans="1:5" x14ac:dyDescent="0.25">
      <c r="A183" s="2" t="s">
        <v>283</v>
      </c>
      <c r="B183" s="2" t="s">
        <v>284</v>
      </c>
      <c r="C183" s="6">
        <v>31000</v>
      </c>
      <c r="D183" s="4"/>
      <c r="E183" s="4"/>
    </row>
    <row r="184" spans="1:5" x14ac:dyDescent="0.25">
      <c r="A184" s="2" t="s">
        <v>285</v>
      </c>
      <c r="B184" s="2" t="s">
        <v>286</v>
      </c>
      <c r="C184" s="6">
        <f>38500+4800</f>
        <v>43300</v>
      </c>
      <c r="D184" s="4"/>
      <c r="E184" s="4"/>
    </row>
    <row r="185" spans="1:5" x14ac:dyDescent="0.25">
      <c r="A185" s="2" t="s">
        <v>287</v>
      </c>
      <c r="B185" s="2" t="s">
        <v>288</v>
      </c>
      <c r="C185" s="6">
        <v>18000</v>
      </c>
      <c r="D185" s="4"/>
      <c r="E185" s="4"/>
    </row>
    <row r="186" spans="1:5" x14ac:dyDescent="0.25">
      <c r="A186" s="2" t="s">
        <v>289</v>
      </c>
      <c r="B186" s="2" t="s">
        <v>290</v>
      </c>
      <c r="C186" s="6">
        <v>6500</v>
      </c>
      <c r="D186" s="4"/>
      <c r="E186" s="4"/>
    </row>
    <row r="187" spans="1:5" x14ac:dyDescent="0.25">
      <c r="A187" s="2" t="s">
        <v>291</v>
      </c>
      <c r="B187" s="2" t="s">
        <v>292</v>
      </c>
      <c r="C187" s="6">
        <v>3000</v>
      </c>
      <c r="D187" s="4"/>
      <c r="E187" s="4"/>
    </row>
    <row r="188" spans="1:5" x14ac:dyDescent="0.25">
      <c r="A188" s="2" t="s">
        <v>293</v>
      </c>
      <c r="B188" s="2" t="s">
        <v>223</v>
      </c>
      <c r="C188" s="6">
        <v>20650</v>
      </c>
      <c r="D188" s="4"/>
      <c r="E188" s="4"/>
    </row>
    <row r="189" spans="1:5" x14ac:dyDescent="0.25">
      <c r="A189" s="2" t="s">
        <v>294</v>
      </c>
      <c r="B189" s="2" t="s">
        <v>227</v>
      </c>
      <c r="C189" s="6">
        <v>8100</v>
      </c>
      <c r="D189" s="4"/>
      <c r="E189" s="4"/>
    </row>
    <row r="190" spans="1:5" x14ac:dyDescent="0.25">
      <c r="A190" s="2" t="s">
        <v>295</v>
      </c>
      <c r="B190" s="2" t="s">
        <v>229</v>
      </c>
      <c r="C190" s="6">
        <v>2000</v>
      </c>
      <c r="D190" s="4"/>
      <c r="E190" s="4"/>
    </row>
    <row r="191" spans="1:5" x14ac:dyDescent="0.25">
      <c r="A191" s="2" t="s">
        <v>296</v>
      </c>
      <c r="B191" s="2" t="s">
        <v>231</v>
      </c>
      <c r="C191" s="6">
        <f>25300-600</f>
        <v>24700</v>
      </c>
      <c r="D191" s="4"/>
      <c r="E191" s="4"/>
    </row>
    <row r="192" spans="1:5" x14ac:dyDescent="0.25">
      <c r="A192" s="2" t="s">
        <v>297</v>
      </c>
      <c r="B192" s="2" t="s">
        <v>298</v>
      </c>
      <c r="C192" s="6">
        <v>0</v>
      </c>
      <c r="D192" s="4"/>
      <c r="E192" s="4"/>
    </row>
    <row r="193" spans="1:5" x14ac:dyDescent="0.25">
      <c r="A193" s="2" t="s">
        <v>299</v>
      </c>
      <c r="B193" s="2" t="s">
        <v>300</v>
      </c>
      <c r="C193" s="6">
        <v>55000</v>
      </c>
      <c r="D193" s="4"/>
      <c r="E193" s="4"/>
    </row>
    <row r="194" spans="1:5" x14ac:dyDescent="0.25">
      <c r="A194" s="2" t="s">
        <v>301</v>
      </c>
      <c r="B194" s="2" t="s">
        <v>302</v>
      </c>
      <c r="C194" s="6">
        <v>0</v>
      </c>
      <c r="D194" s="4"/>
      <c r="E194" s="4"/>
    </row>
    <row r="195" spans="1:5" x14ac:dyDescent="0.25">
      <c r="A195" s="2"/>
      <c r="B195" s="2"/>
      <c r="C195" s="6"/>
      <c r="D195" s="4"/>
      <c r="E195" s="4"/>
    </row>
    <row r="196" spans="1:5" x14ac:dyDescent="0.25">
      <c r="A196" s="11" t="s">
        <v>303</v>
      </c>
      <c r="B196" s="11"/>
      <c r="C196" s="6">
        <f>SUM(C174:C195)</f>
        <v>462850</v>
      </c>
      <c r="D196" s="4"/>
      <c r="E196" s="4"/>
    </row>
    <row r="197" spans="1:5" x14ac:dyDescent="0.25">
      <c r="A197" s="2" t="s">
        <v>244</v>
      </c>
      <c r="B197" s="2"/>
      <c r="C197" s="6">
        <f>+C170-C196</f>
        <v>0</v>
      </c>
      <c r="D197" s="4"/>
      <c r="E197" s="4"/>
    </row>
    <row r="198" spans="1:5" x14ac:dyDescent="0.25">
      <c r="A198" s="11" t="s">
        <v>304</v>
      </c>
      <c r="B198" s="11"/>
      <c r="C198" s="6"/>
      <c r="D198" s="4"/>
      <c r="E198" s="4"/>
    </row>
    <row r="199" spans="1:5" x14ac:dyDescent="0.25">
      <c r="A199" s="2"/>
      <c r="B199" s="2"/>
      <c r="C199" s="6"/>
      <c r="D199" s="4"/>
      <c r="E199" s="4"/>
    </row>
    <row r="200" spans="1:5" x14ac:dyDescent="0.25">
      <c r="A200" s="11" t="s">
        <v>305</v>
      </c>
      <c r="B200" s="2"/>
      <c r="C200" s="6"/>
      <c r="D200" s="4"/>
      <c r="E200" s="4"/>
    </row>
    <row r="201" spans="1:5" x14ac:dyDescent="0.25">
      <c r="A201" s="11" t="s">
        <v>247</v>
      </c>
      <c r="B201" s="2"/>
      <c r="C201" s="6"/>
      <c r="D201" s="4"/>
      <c r="E201" s="4"/>
    </row>
    <row r="202" spans="1:5" x14ac:dyDescent="0.25">
      <c r="A202" s="1" t="s">
        <v>306</v>
      </c>
      <c r="B202" s="2" t="s">
        <v>307</v>
      </c>
      <c r="C202" s="6">
        <v>324000</v>
      </c>
      <c r="D202" s="4"/>
      <c r="E202" s="4"/>
    </row>
    <row r="203" spans="1:5" x14ac:dyDescent="0.25">
      <c r="A203" s="1" t="s">
        <v>308</v>
      </c>
      <c r="B203" s="2" t="s">
        <v>309</v>
      </c>
      <c r="C203" s="6">
        <v>3000</v>
      </c>
      <c r="D203" s="4"/>
      <c r="E203" s="4"/>
    </row>
    <row r="204" spans="1:5" x14ac:dyDescent="0.25">
      <c r="A204" s="1" t="s">
        <v>310</v>
      </c>
      <c r="B204" s="2" t="s">
        <v>311</v>
      </c>
      <c r="C204" s="6">
        <v>355000</v>
      </c>
      <c r="D204" s="4"/>
      <c r="E204" s="4"/>
    </row>
    <row r="205" spans="1:5" x14ac:dyDescent="0.25">
      <c r="A205" s="1" t="s">
        <v>312</v>
      </c>
      <c r="B205" s="2" t="s">
        <v>45</v>
      </c>
      <c r="C205" s="6">
        <v>0</v>
      </c>
      <c r="D205" s="4"/>
      <c r="E205" s="4"/>
    </row>
    <row r="206" spans="1:5" x14ac:dyDescent="0.25">
      <c r="A206" s="1" t="s">
        <v>313</v>
      </c>
      <c r="B206" s="2" t="s">
        <v>258</v>
      </c>
      <c r="C206" s="6">
        <v>0</v>
      </c>
      <c r="D206" s="4"/>
      <c r="E206" s="4"/>
    </row>
    <row r="207" spans="1:5" x14ac:dyDescent="0.25">
      <c r="A207" s="1" t="s">
        <v>314</v>
      </c>
      <c r="B207" s="2" t="s">
        <v>315</v>
      </c>
      <c r="C207" s="6">
        <v>0</v>
      </c>
      <c r="D207" s="4"/>
      <c r="E207" s="4"/>
    </row>
    <row r="208" spans="1:5" x14ac:dyDescent="0.25">
      <c r="A208" s="1" t="s">
        <v>316</v>
      </c>
      <c r="B208" s="2" t="s">
        <v>317</v>
      </c>
      <c r="C208" s="6">
        <v>0</v>
      </c>
      <c r="D208" s="4"/>
      <c r="E208" s="4"/>
    </row>
    <row r="209" spans="1:5" x14ac:dyDescent="0.25">
      <c r="A209" s="11"/>
      <c r="B209" s="2"/>
      <c r="C209" s="6"/>
      <c r="D209" s="4"/>
      <c r="E209" s="4"/>
    </row>
    <row r="210" spans="1:5" x14ac:dyDescent="0.25">
      <c r="A210" s="11" t="s">
        <v>261</v>
      </c>
      <c r="B210" s="11"/>
      <c r="C210" s="6">
        <f>SUM(C202:C209)</f>
        <v>682000</v>
      </c>
      <c r="D210" s="4"/>
      <c r="E210" s="4"/>
    </row>
    <row r="211" spans="1:5" x14ac:dyDescent="0.25">
      <c r="A211" s="11"/>
      <c r="B211" s="11"/>
      <c r="C211" s="6"/>
      <c r="D211" s="4"/>
      <c r="E211" s="4"/>
    </row>
    <row r="212" spans="1:5" x14ac:dyDescent="0.25">
      <c r="A212" s="11" t="s">
        <v>262</v>
      </c>
      <c r="B212" s="2"/>
      <c r="C212" s="6"/>
      <c r="D212" s="4"/>
      <c r="E212" s="4"/>
    </row>
    <row r="213" spans="1:5" x14ac:dyDescent="0.25">
      <c r="A213" s="1" t="s">
        <v>318</v>
      </c>
      <c r="B213" s="2" t="s">
        <v>168</v>
      </c>
      <c r="C213" s="6"/>
      <c r="D213" s="4"/>
      <c r="E213" s="4"/>
    </row>
    <row r="214" spans="1:5" x14ac:dyDescent="0.25">
      <c r="A214" s="1" t="s">
        <v>319</v>
      </c>
      <c r="B214" s="2" t="s">
        <v>320</v>
      </c>
      <c r="C214" s="6"/>
      <c r="D214" s="4"/>
      <c r="E214" s="4"/>
    </row>
    <row r="215" spans="1:5" x14ac:dyDescent="0.25">
      <c r="A215" s="2" t="s">
        <v>321</v>
      </c>
      <c r="B215" s="2" t="s">
        <v>322</v>
      </c>
      <c r="C215" s="6">
        <v>8000</v>
      </c>
      <c r="D215" s="4" t="s">
        <v>8</v>
      </c>
      <c r="E215" s="4"/>
    </row>
    <row r="216" spans="1:5" x14ac:dyDescent="0.25">
      <c r="A216" s="2" t="s">
        <v>323</v>
      </c>
      <c r="B216" s="2" t="s">
        <v>324</v>
      </c>
      <c r="C216" s="6">
        <v>1500</v>
      </c>
      <c r="D216" s="4"/>
      <c r="E216" s="4"/>
    </row>
    <row r="217" spans="1:5" x14ac:dyDescent="0.25">
      <c r="A217" s="2" t="s">
        <v>325</v>
      </c>
      <c r="B217" s="2" t="s">
        <v>270</v>
      </c>
      <c r="C217" s="6">
        <v>13000</v>
      </c>
      <c r="D217" s="4"/>
      <c r="E217" s="4"/>
    </row>
    <row r="218" spans="1:5" x14ac:dyDescent="0.25">
      <c r="A218" s="2" t="s">
        <v>326</v>
      </c>
      <c r="B218" s="2" t="s">
        <v>327</v>
      </c>
      <c r="C218" s="6">
        <v>5500</v>
      </c>
      <c r="D218" s="4"/>
      <c r="E218" s="4"/>
    </row>
    <row r="219" spans="1:5" x14ac:dyDescent="0.25">
      <c r="A219" s="2" t="s">
        <v>328</v>
      </c>
      <c r="B219" s="2" t="s">
        <v>329</v>
      </c>
      <c r="C219" s="6">
        <v>4000</v>
      </c>
      <c r="D219" s="4"/>
      <c r="E219" s="4"/>
    </row>
    <row r="220" spans="1:5" x14ac:dyDescent="0.25">
      <c r="A220" s="2" t="s">
        <v>330</v>
      </c>
      <c r="B220" s="2" t="s">
        <v>331</v>
      </c>
      <c r="C220" s="6">
        <v>3000</v>
      </c>
      <c r="D220" s="4"/>
      <c r="E220" s="4"/>
    </row>
    <row r="221" spans="1:5" x14ac:dyDescent="0.25">
      <c r="A221" s="2" t="s">
        <v>332</v>
      </c>
      <c r="B221" s="2" t="s">
        <v>333</v>
      </c>
      <c r="C221" s="6">
        <v>13000</v>
      </c>
      <c r="D221" s="4"/>
      <c r="E221" s="4"/>
    </row>
    <row r="222" spans="1:5" x14ac:dyDescent="0.25">
      <c r="A222" s="2" t="s">
        <v>334</v>
      </c>
      <c r="B222" s="2" t="s">
        <v>335</v>
      </c>
      <c r="C222" s="6">
        <v>1500</v>
      </c>
      <c r="D222" s="4"/>
      <c r="E222" s="4"/>
    </row>
    <row r="223" spans="1:5" x14ac:dyDescent="0.25">
      <c r="A223" s="2" t="s">
        <v>336</v>
      </c>
      <c r="B223" s="2" t="s">
        <v>337</v>
      </c>
      <c r="C223" s="6">
        <v>1000</v>
      </c>
      <c r="D223" s="4"/>
      <c r="E223" s="4"/>
    </row>
    <row r="224" spans="1:5" x14ac:dyDescent="0.25">
      <c r="A224" s="2" t="s">
        <v>338</v>
      </c>
      <c r="B224" s="2" t="s">
        <v>339</v>
      </c>
      <c r="C224" s="6">
        <v>8000</v>
      </c>
      <c r="D224" s="4"/>
      <c r="E224" s="4"/>
    </row>
    <row r="225" spans="1:5" x14ac:dyDescent="0.25">
      <c r="A225" s="2" t="s">
        <v>340</v>
      </c>
      <c r="B225" s="2" t="s">
        <v>341</v>
      </c>
      <c r="C225" s="6">
        <v>11000</v>
      </c>
      <c r="D225" s="4"/>
      <c r="E225" s="4"/>
    </row>
    <row r="226" spans="1:5" x14ac:dyDescent="0.25">
      <c r="A226" s="2" t="s">
        <v>342</v>
      </c>
      <c r="B226" s="2" t="s">
        <v>343</v>
      </c>
      <c r="C226" s="6">
        <v>1500</v>
      </c>
      <c r="D226" s="4"/>
      <c r="E226" s="4"/>
    </row>
    <row r="227" spans="1:5" x14ac:dyDescent="0.25">
      <c r="A227" s="2" t="s">
        <v>344</v>
      </c>
      <c r="B227" s="2" t="s">
        <v>345</v>
      </c>
      <c r="C227" s="6">
        <v>559000</v>
      </c>
      <c r="D227" s="4"/>
      <c r="E227" s="4"/>
    </row>
    <row r="228" spans="1:5" x14ac:dyDescent="0.25">
      <c r="A228" s="2" t="s">
        <v>346</v>
      </c>
      <c r="B228" s="2" t="s">
        <v>347</v>
      </c>
      <c r="C228" s="6">
        <v>7000</v>
      </c>
      <c r="D228" s="4"/>
      <c r="E228" s="4"/>
    </row>
    <row r="229" spans="1:5" x14ac:dyDescent="0.25">
      <c r="A229" s="2" t="s">
        <v>348</v>
      </c>
      <c r="B229" s="2" t="s">
        <v>292</v>
      </c>
      <c r="C229" s="6">
        <v>33000</v>
      </c>
      <c r="D229" s="4"/>
      <c r="E229" s="4"/>
    </row>
    <row r="230" spans="1:5" x14ac:dyDescent="0.25">
      <c r="A230" s="2" t="s">
        <v>349</v>
      </c>
      <c r="B230" s="2" t="s">
        <v>223</v>
      </c>
      <c r="C230" s="6">
        <v>3000</v>
      </c>
      <c r="D230" s="4"/>
      <c r="E230" s="4"/>
    </row>
    <row r="231" spans="1:5" x14ac:dyDescent="0.25">
      <c r="A231" s="2" t="s">
        <v>350</v>
      </c>
      <c r="B231" s="2" t="s">
        <v>227</v>
      </c>
      <c r="C231" s="6">
        <v>1600</v>
      </c>
      <c r="D231" s="4"/>
      <c r="E231" s="4"/>
    </row>
    <row r="232" spans="1:5" x14ac:dyDescent="0.25">
      <c r="A232" s="2" t="s">
        <v>351</v>
      </c>
      <c r="B232" s="2" t="s">
        <v>229</v>
      </c>
      <c r="C232" s="6">
        <v>400</v>
      </c>
      <c r="D232" s="4"/>
      <c r="E232" s="4"/>
    </row>
    <row r="233" spans="1:5" x14ac:dyDescent="0.25">
      <c r="A233" s="2" t="s">
        <v>352</v>
      </c>
      <c r="B233" s="2" t="s">
        <v>231</v>
      </c>
      <c r="C233" s="6">
        <v>2000</v>
      </c>
      <c r="D233" s="4"/>
      <c r="E233" s="4"/>
    </row>
    <row r="234" spans="1:5" x14ac:dyDescent="0.25">
      <c r="A234" s="2" t="s">
        <v>353</v>
      </c>
      <c r="B234" s="2" t="s">
        <v>298</v>
      </c>
      <c r="C234" s="6"/>
      <c r="D234" s="4"/>
      <c r="E234" s="4"/>
    </row>
    <row r="235" spans="1:5" x14ac:dyDescent="0.25">
      <c r="A235" s="2" t="s">
        <v>354</v>
      </c>
      <c r="B235" s="2" t="s">
        <v>300</v>
      </c>
      <c r="C235" s="6">
        <v>5000</v>
      </c>
      <c r="D235" s="4"/>
      <c r="E235" s="4"/>
    </row>
    <row r="236" spans="1:5" x14ac:dyDescent="0.25">
      <c r="A236" s="2" t="s">
        <v>355</v>
      </c>
      <c r="B236" s="2" t="s">
        <v>356</v>
      </c>
      <c r="C236" s="6"/>
      <c r="D236" s="4"/>
      <c r="E236" s="4"/>
    </row>
    <row r="237" spans="1:5" x14ac:dyDescent="0.25">
      <c r="A237" s="2"/>
      <c r="B237" s="2"/>
      <c r="C237" s="6"/>
      <c r="D237" s="4"/>
      <c r="E237" s="4"/>
    </row>
    <row r="238" spans="1:5" x14ac:dyDescent="0.25">
      <c r="A238" s="11" t="s">
        <v>303</v>
      </c>
      <c r="B238" s="11"/>
      <c r="C238" s="6">
        <f>SUM(C213:C236)</f>
        <v>682000</v>
      </c>
      <c r="D238" s="4"/>
      <c r="E238" s="4"/>
    </row>
    <row r="239" spans="1:5" x14ac:dyDescent="0.25">
      <c r="A239" s="2" t="s">
        <v>244</v>
      </c>
      <c r="B239" s="2"/>
      <c r="C239" s="6">
        <f>+C210-C238</f>
        <v>0</v>
      </c>
      <c r="D239" s="4"/>
      <c r="E239" s="4"/>
    </row>
    <row r="240" spans="1:5" x14ac:dyDescent="0.25">
      <c r="A240" s="11" t="s">
        <v>357</v>
      </c>
      <c r="B240" s="11"/>
      <c r="C240" s="12">
        <v>0</v>
      </c>
      <c r="D240" s="4"/>
      <c r="E240" s="4"/>
    </row>
    <row r="241" spans="1:5" x14ac:dyDescent="0.25">
      <c r="A241" s="11"/>
      <c r="B241" s="11"/>
      <c r="C241" s="6"/>
      <c r="D241" s="4"/>
      <c r="E241" s="4"/>
    </row>
    <row r="242" spans="1:5" x14ac:dyDescent="0.25">
      <c r="A242" s="11" t="s">
        <v>358</v>
      </c>
      <c r="B242" s="2"/>
      <c r="C242" s="6"/>
      <c r="D242" s="4"/>
      <c r="E242" s="4"/>
    </row>
    <row r="243" spans="1:5" x14ac:dyDescent="0.25">
      <c r="A243" s="11"/>
      <c r="B243" s="2"/>
      <c r="C243" s="6"/>
      <c r="D243" s="4"/>
      <c r="E243" s="4"/>
    </row>
    <row r="244" spans="1:5" x14ac:dyDescent="0.25">
      <c r="A244" s="11" t="s">
        <v>247</v>
      </c>
      <c r="B244" s="2"/>
      <c r="C244" s="6"/>
      <c r="D244" s="4"/>
      <c r="E244" s="4"/>
    </row>
    <row r="245" spans="1:5" x14ac:dyDescent="0.25">
      <c r="A245" s="1" t="s">
        <v>359</v>
      </c>
      <c r="B245" s="2" t="s">
        <v>360</v>
      </c>
      <c r="C245" s="6">
        <v>53150</v>
      </c>
      <c r="D245" s="4"/>
      <c r="E245" s="4"/>
    </row>
    <row r="246" spans="1:5" x14ac:dyDescent="0.25">
      <c r="A246" s="1" t="s">
        <v>361</v>
      </c>
      <c r="B246" s="2" t="s">
        <v>362</v>
      </c>
      <c r="C246" s="6">
        <v>4700</v>
      </c>
      <c r="D246" s="4"/>
      <c r="E246" s="4"/>
    </row>
    <row r="247" spans="1:5" x14ac:dyDescent="0.25">
      <c r="A247" s="1" t="s">
        <v>363</v>
      </c>
      <c r="B247" s="2" t="s">
        <v>364</v>
      </c>
      <c r="C247" s="6">
        <v>26</v>
      </c>
      <c r="D247" s="4"/>
      <c r="E247" s="4"/>
    </row>
    <row r="248" spans="1:5" x14ac:dyDescent="0.25">
      <c r="A248" s="1" t="s">
        <v>365</v>
      </c>
      <c r="B248" s="2" t="s">
        <v>366</v>
      </c>
      <c r="C248" s="6">
        <v>0</v>
      </c>
      <c r="D248" s="4"/>
      <c r="E248" s="4"/>
    </row>
    <row r="249" spans="1:5" x14ac:dyDescent="0.25">
      <c r="A249" s="1" t="s">
        <v>367</v>
      </c>
      <c r="B249" s="2" t="s">
        <v>55</v>
      </c>
      <c r="C249" s="6"/>
      <c r="D249" s="4"/>
      <c r="E249" s="4"/>
    </row>
    <row r="250" spans="1:5" x14ac:dyDescent="0.25">
      <c r="A250" s="1" t="s">
        <v>368</v>
      </c>
      <c r="B250" s="2" t="s">
        <v>369</v>
      </c>
      <c r="C250" s="6">
        <v>0</v>
      </c>
      <c r="D250" s="4"/>
      <c r="E250" s="4"/>
    </row>
    <row r="251" spans="1:5" x14ac:dyDescent="0.25">
      <c r="A251" s="1" t="s">
        <v>370</v>
      </c>
      <c r="B251" s="2" t="s">
        <v>371</v>
      </c>
      <c r="C251" s="6"/>
      <c r="D251" s="4"/>
      <c r="E251" s="4"/>
    </row>
    <row r="252" spans="1:5" x14ac:dyDescent="0.25">
      <c r="A252" s="1" t="s">
        <v>372</v>
      </c>
      <c r="B252" s="2" t="s">
        <v>373</v>
      </c>
      <c r="C252" s="6">
        <f>7500+250</f>
        <v>7750</v>
      </c>
      <c r="D252" s="4"/>
      <c r="E252" s="4"/>
    </row>
    <row r="253" spans="1:5" x14ac:dyDescent="0.25">
      <c r="A253" s="1" t="s">
        <v>374</v>
      </c>
      <c r="B253" s="2" t="s">
        <v>375</v>
      </c>
      <c r="C253" s="6">
        <f>575+21</f>
        <v>596</v>
      </c>
      <c r="D253" s="4"/>
      <c r="E253" s="4"/>
    </row>
    <row r="254" spans="1:5" x14ac:dyDescent="0.25">
      <c r="A254" s="1" t="s">
        <v>376</v>
      </c>
      <c r="B254" s="2" t="s">
        <v>377</v>
      </c>
      <c r="C254" s="6">
        <v>51350</v>
      </c>
      <c r="D254" s="4"/>
      <c r="E254" s="4"/>
    </row>
    <row r="255" spans="1:5" x14ac:dyDescent="0.25">
      <c r="A255" s="1" t="s">
        <v>378</v>
      </c>
      <c r="B255" s="2" t="s">
        <v>379</v>
      </c>
      <c r="C255" s="6">
        <v>0</v>
      </c>
      <c r="D255" s="4"/>
      <c r="E255" s="4"/>
    </row>
    <row r="256" spans="1:5" x14ac:dyDescent="0.25">
      <c r="A256" s="1"/>
      <c r="B256" s="2"/>
      <c r="C256" s="6">
        <v>0</v>
      </c>
      <c r="D256" s="4"/>
      <c r="E256" s="4"/>
    </row>
    <row r="257" spans="1:5" x14ac:dyDescent="0.25">
      <c r="A257" s="11" t="s">
        <v>261</v>
      </c>
      <c r="B257" s="11"/>
      <c r="C257" s="12">
        <f>SUM(C245:C256)</f>
        <v>117572</v>
      </c>
      <c r="D257" s="4"/>
      <c r="E257" s="4"/>
    </row>
    <row r="258" spans="1:5" x14ac:dyDescent="0.25">
      <c r="A258" s="1"/>
      <c r="B258" s="2"/>
      <c r="C258" s="6"/>
      <c r="D258" s="4"/>
      <c r="E258" s="4"/>
    </row>
    <row r="259" spans="1:5" x14ac:dyDescent="0.25">
      <c r="A259" s="11" t="s">
        <v>262</v>
      </c>
      <c r="B259" s="2"/>
      <c r="C259" s="6"/>
      <c r="D259" s="4"/>
      <c r="E259" s="4"/>
    </row>
    <row r="260" spans="1:5" x14ac:dyDescent="0.25">
      <c r="A260" s="2" t="s">
        <v>380</v>
      </c>
      <c r="B260" s="2" t="s">
        <v>381</v>
      </c>
      <c r="C260" s="6">
        <v>80945</v>
      </c>
      <c r="D260" s="4"/>
      <c r="E260" s="4"/>
    </row>
    <row r="261" spans="1:5" x14ac:dyDescent="0.25">
      <c r="A261" s="2" t="s">
        <v>382</v>
      </c>
      <c r="B261" s="2" t="s">
        <v>383</v>
      </c>
      <c r="C261" s="6">
        <v>0</v>
      </c>
      <c r="D261" s="4"/>
      <c r="E261" s="4"/>
    </row>
    <row r="262" spans="1:5" x14ac:dyDescent="0.25">
      <c r="A262" s="2" t="s">
        <v>384</v>
      </c>
      <c r="B262" s="2" t="s">
        <v>270</v>
      </c>
      <c r="C262" s="6">
        <f>3000+2000+1000</f>
        <v>6000</v>
      </c>
      <c r="D262" s="4"/>
      <c r="E262" s="4"/>
    </row>
    <row r="263" spans="1:5" x14ac:dyDescent="0.25">
      <c r="A263" s="2" t="s">
        <v>385</v>
      </c>
      <c r="B263" s="2" t="s">
        <v>386</v>
      </c>
      <c r="C263" s="6">
        <v>2600</v>
      </c>
      <c r="D263" s="4"/>
      <c r="E263" s="4"/>
    </row>
    <row r="264" spans="1:5" x14ac:dyDescent="0.25">
      <c r="A264" s="2" t="s">
        <v>387</v>
      </c>
      <c r="B264" s="2" t="s">
        <v>388</v>
      </c>
      <c r="C264" s="6">
        <v>2500</v>
      </c>
      <c r="D264" s="4"/>
      <c r="E264" s="4"/>
    </row>
    <row r="265" spans="1:5" x14ac:dyDescent="0.25">
      <c r="A265" s="2" t="s">
        <v>389</v>
      </c>
      <c r="B265" s="2" t="s">
        <v>390</v>
      </c>
      <c r="C265" s="6">
        <v>1450</v>
      </c>
      <c r="D265" s="4"/>
      <c r="E265" s="4"/>
    </row>
    <row r="266" spans="1:5" x14ac:dyDescent="0.25">
      <c r="A266" s="2" t="s">
        <v>391</v>
      </c>
      <c r="B266" s="2" t="s">
        <v>392</v>
      </c>
      <c r="C266" s="6">
        <v>5800</v>
      </c>
      <c r="D266" s="4"/>
      <c r="E266" s="4"/>
    </row>
    <row r="267" spans="1:5" x14ac:dyDescent="0.25">
      <c r="A267" s="2" t="s">
        <v>393</v>
      </c>
      <c r="B267" s="2" t="s">
        <v>394</v>
      </c>
      <c r="C267" s="6">
        <v>10110</v>
      </c>
      <c r="D267" s="4"/>
      <c r="E267" s="4"/>
    </row>
    <row r="268" spans="1:5" x14ac:dyDescent="0.25">
      <c r="A268" s="2" t="s">
        <v>395</v>
      </c>
      <c r="B268" s="2" t="s">
        <v>227</v>
      </c>
      <c r="C268" s="6">
        <v>4895</v>
      </c>
      <c r="D268" s="4"/>
      <c r="E268" s="4"/>
    </row>
    <row r="269" spans="1:5" x14ac:dyDescent="0.25">
      <c r="A269" s="2" t="s">
        <v>396</v>
      </c>
      <c r="B269" s="2" t="s">
        <v>229</v>
      </c>
      <c r="C269" s="6">
        <v>1145</v>
      </c>
      <c r="D269" s="4"/>
      <c r="E269" s="4"/>
    </row>
    <row r="270" spans="1:5" x14ac:dyDescent="0.25">
      <c r="A270" s="2" t="s">
        <v>397</v>
      </c>
      <c r="B270" s="2" t="s">
        <v>231</v>
      </c>
      <c r="C270" s="6">
        <v>679</v>
      </c>
      <c r="D270" s="4"/>
      <c r="E270" s="4"/>
    </row>
    <row r="271" spans="1:5" x14ac:dyDescent="0.25">
      <c r="A271" s="2" t="s">
        <v>398</v>
      </c>
      <c r="B271" s="2" t="s">
        <v>298</v>
      </c>
      <c r="C271" s="6">
        <v>948</v>
      </c>
      <c r="D271" s="4"/>
      <c r="E271" s="4"/>
    </row>
    <row r="272" spans="1:5" x14ac:dyDescent="0.25">
      <c r="A272" s="2"/>
      <c r="B272" s="2" t="s">
        <v>399</v>
      </c>
      <c r="C272" s="6">
        <v>500</v>
      </c>
      <c r="D272" s="4"/>
      <c r="E272" s="4"/>
    </row>
    <row r="273" spans="1:5" x14ac:dyDescent="0.25">
      <c r="A273" s="11" t="s">
        <v>303</v>
      </c>
      <c r="B273" s="11"/>
      <c r="C273" s="13">
        <f>SUM(C260:C272)</f>
        <v>117572</v>
      </c>
      <c r="D273" s="4"/>
      <c r="E273" s="4"/>
    </row>
    <row r="274" spans="1:5" x14ac:dyDescent="0.25">
      <c r="A274" s="2" t="s">
        <v>244</v>
      </c>
      <c r="B274" s="2"/>
      <c r="C274" s="6">
        <v>0</v>
      </c>
      <c r="D274" s="4"/>
      <c r="E274" s="4"/>
    </row>
    <row r="275" spans="1:5" x14ac:dyDescent="0.25">
      <c r="A275" s="11" t="s">
        <v>400</v>
      </c>
      <c r="B275" s="2"/>
      <c r="C275" s="13">
        <f>C257-C273+C274</f>
        <v>0</v>
      </c>
      <c r="D275" s="4"/>
      <c r="E275" s="4"/>
    </row>
    <row r="276" spans="1:5" x14ac:dyDescent="0.25">
      <c r="A276" s="2"/>
      <c r="B276" s="2"/>
      <c r="C276" s="6"/>
      <c r="D276" s="4"/>
      <c r="E276" s="4"/>
    </row>
    <row r="277" spans="1:5" x14ac:dyDescent="0.25">
      <c r="A277" s="11" t="s">
        <v>261</v>
      </c>
      <c r="B277" s="11"/>
      <c r="C277" s="13">
        <f>C257+C210+C170+C39</f>
        <v>2489346</v>
      </c>
      <c r="D277" s="4"/>
      <c r="E277" s="4"/>
    </row>
    <row r="278" spans="1:5" x14ac:dyDescent="0.25">
      <c r="A278" s="14" t="s">
        <v>303</v>
      </c>
      <c r="B278" s="4"/>
      <c r="C278" s="13">
        <f>C273+C238+C196+C155</f>
        <v>2489346</v>
      </c>
      <c r="D278" s="4"/>
      <c r="E278" s="4"/>
    </row>
    <row r="279" spans="1:5" x14ac:dyDescent="0.25">
      <c r="A279" s="14" t="s">
        <v>244</v>
      </c>
      <c r="B279" s="4"/>
      <c r="C279" s="13">
        <v>0</v>
      </c>
      <c r="D279" s="4"/>
      <c r="E279" s="4"/>
    </row>
    <row r="280" spans="1:5" x14ac:dyDescent="0.25">
      <c r="A280" s="14" t="s">
        <v>401</v>
      </c>
      <c r="B280" s="4"/>
      <c r="C280" s="13">
        <f>C277-C278+C279</f>
        <v>0</v>
      </c>
      <c r="D280" s="4"/>
      <c r="E280" s="4"/>
    </row>
    <row r="281" spans="1:5" x14ac:dyDescent="0.25">
      <c r="A281" s="14" t="s">
        <v>402</v>
      </c>
      <c r="B281" s="4"/>
      <c r="C281" s="6"/>
      <c r="D281" s="4"/>
      <c r="E281" s="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Roth</dc:creator>
  <cp:lastModifiedBy>Kim Roth</cp:lastModifiedBy>
  <dcterms:created xsi:type="dcterms:W3CDTF">2024-04-16T18:33:11Z</dcterms:created>
  <dcterms:modified xsi:type="dcterms:W3CDTF">2024-04-16T18:36:51Z</dcterms:modified>
</cp:coreProperties>
</file>